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500" windowHeight="11925" activeTab="3"/>
  </bookViews>
  <sheets>
    <sheet name="жовта" sheetId="2" r:id="rId1"/>
    <sheet name="зелена" sheetId="4" r:id="rId2"/>
    <sheet name="оранжева" sheetId="3" r:id="rId3"/>
    <sheet name="списки" sheetId="1" r:id="rId4"/>
  </sheets>
  <externalReferences>
    <externalReference r:id="rId5"/>
  </externalReferences>
  <definedNames>
    <definedName name="_xlnm._FilterDatabase" localSheetId="0" hidden="1">жовта!$A$12:$BA$338</definedName>
    <definedName name="_xlnm._FilterDatabase" localSheetId="1" hidden="1">зелена!$A$12:$BA$338</definedName>
    <definedName name="_xlnm._FilterDatabase" localSheetId="2" hidden="1">оранжева!$A$12:$BA$338</definedName>
    <definedName name="_xlnm.Print_Area" localSheetId="0">жовта!$A$2:$BA$345</definedName>
    <definedName name="_xlnm.Print_Area" localSheetId="1">зелена!$A$2:$BA$345</definedName>
    <definedName name="_xlnm.Print_Area" localSheetId="2">оранжева!$A$2:$BA$345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35" i="4" l="1"/>
  <c r="AI335" i="4"/>
  <c r="AH335" i="4"/>
  <c r="AG335" i="4"/>
  <c r="AF335" i="4"/>
  <c r="AE335" i="4"/>
  <c r="AD335" i="4"/>
  <c r="AC335" i="4"/>
  <c r="AB335" i="4"/>
  <c r="AA335" i="4"/>
  <c r="Z335" i="4"/>
  <c r="Y335" i="4"/>
  <c r="X335" i="4"/>
  <c r="W335" i="4"/>
  <c r="V335" i="4"/>
  <c r="U335" i="4"/>
  <c r="T335" i="4"/>
  <c r="S335" i="4"/>
  <c r="R335" i="4"/>
  <c r="Q335" i="4"/>
  <c r="P335" i="4"/>
  <c r="O335" i="4"/>
  <c r="N335" i="4"/>
  <c r="M335" i="4"/>
  <c r="L335" i="4"/>
  <c r="K335" i="4"/>
  <c r="J335" i="4"/>
  <c r="I335" i="4"/>
  <c r="H335" i="4"/>
  <c r="G335" i="4"/>
  <c r="F335" i="4"/>
  <c r="BA333" i="4"/>
  <c r="AL333" i="4"/>
  <c r="AG333" i="4"/>
  <c r="AG334" i="4" s="1"/>
  <c r="AF333" i="4"/>
  <c r="AF334" i="4" s="1"/>
  <c r="AE333" i="4"/>
  <c r="AE334" i="4" s="1"/>
  <c r="AD333" i="4"/>
  <c r="AD334" i="4" s="1"/>
  <c r="AC333" i="4"/>
  <c r="AC334" i="4" s="1"/>
  <c r="AB333" i="4"/>
  <c r="AB334" i="4" s="1"/>
  <c r="AA333" i="4"/>
  <c r="AA334" i="4" s="1"/>
  <c r="Z333" i="4"/>
  <c r="Z334" i="4" s="1"/>
  <c r="Y333" i="4"/>
  <c r="Y334" i="4" s="1"/>
  <c r="X333" i="4"/>
  <c r="X334" i="4" s="1"/>
  <c r="W333" i="4"/>
  <c r="W334" i="4" s="1"/>
  <c r="V333" i="4"/>
  <c r="V334" i="4" s="1"/>
  <c r="U333" i="4"/>
  <c r="U334" i="4" s="1"/>
  <c r="T333" i="4"/>
  <c r="T334" i="4" s="1"/>
  <c r="S333" i="4"/>
  <c r="S334" i="4" s="1"/>
  <c r="R333" i="4"/>
  <c r="R334" i="4" s="1"/>
  <c r="Q333" i="4"/>
  <c r="Q334" i="4" s="1"/>
  <c r="P333" i="4"/>
  <c r="P334" i="4" s="1"/>
  <c r="O333" i="4"/>
  <c r="O334" i="4" s="1"/>
  <c r="N333" i="4"/>
  <c r="N334" i="4" s="1"/>
  <c r="M333" i="4"/>
  <c r="M334" i="4" s="1"/>
  <c r="L333" i="4"/>
  <c r="L334" i="4" s="1"/>
  <c r="K333" i="4"/>
  <c r="K334" i="4" s="1"/>
  <c r="J333" i="4"/>
  <c r="J334" i="4" s="1"/>
  <c r="I333" i="4"/>
  <c r="I334" i="4" s="1"/>
  <c r="H333" i="4"/>
  <c r="H334" i="4" s="1"/>
  <c r="G333" i="4"/>
  <c r="G334" i="4" s="1"/>
  <c r="F333" i="4"/>
  <c r="F334" i="4" s="1"/>
  <c r="D333" i="4"/>
  <c r="B333" i="4"/>
  <c r="AJ331" i="4"/>
  <c r="AI331" i="4"/>
  <c r="AH331" i="4"/>
  <c r="AG331" i="4"/>
  <c r="AF331" i="4"/>
  <c r="AE331" i="4"/>
  <c r="AD331" i="4"/>
  <c r="AC331" i="4"/>
  <c r="AB331" i="4"/>
  <c r="AA331" i="4"/>
  <c r="Z331" i="4"/>
  <c r="Y331" i="4"/>
  <c r="X331" i="4"/>
  <c r="W331" i="4"/>
  <c r="V331" i="4"/>
  <c r="U331" i="4"/>
  <c r="T331" i="4"/>
  <c r="S331" i="4"/>
  <c r="R331" i="4"/>
  <c r="Q331" i="4"/>
  <c r="P331" i="4"/>
  <c r="O331" i="4"/>
  <c r="N331" i="4"/>
  <c r="M331" i="4"/>
  <c r="L331" i="4"/>
  <c r="K331" i="4"/>
  <c r="J331" i="4"/>
  <c r="I331" i="4"/>
  <c r="H331" i="4"/>
  <c r="G331" i="4"/>
  <c r="F331" i="4"/>
  <c r="BA329" i="4"/>
  <c r="AL329" i="4"/>
  <c r="AG329" i="4"/>
  <c r="AG330" i="4" s="1"/>
  <c r="AF329" i="4"/>
  <c r="AF330" i="4" s="1"/>
  <c r="AE329" i="4"/>
  <c r="AE330" i="4" s="1"/>
  <c r="AD329" i="4"/>
  <c r="AD330" i="4" s="1"/>
  <c r="AC329" i="4"/>
  <c r="AC330" i="4" s="1"/>
  <c r="AB329" i="4"/>
  <c r="AB330" i="4" s="1"/>
  <c r="AA329" i="4"/>
  <c r="AA330" i="4" s="1"/>
  <c r="Z329" i="4"/>
  <c r="Z330" i="4" s="1"/>
  <c r="Y329" i="4"/>
  <c r="Y330" i="4" s="1"/>
  <c r="X329" i="4"/>
  <c r="X330" i="4" s="1"/>
  <c r="W329" i="4"/>
  <c r="W330" i="4" s="1"/>
  <c r="V329" i="4"/>
  <c r="V330" i="4" s="1"/>
  <c r="U329" i="4"/>
  <c r="U330" i="4" s="1"/>
  <c r="T329" i="4"/>
  <c r="T330" i="4" s="1"/>
  <c r="S329" i="4"/>
  <c r="S330" i="4" s="1"/>
  <c r="R329" i="4"/>
  <c r="R330" i="4" s="1"/>
  <c r="Q329" i="4"/>
  <c r="Q330" i="4" s="1"/>
  <c r="P329" i="4"/>
  <c r="P330" i="4" s="1"/>
  <c r="O329" i="4"/>
  <c r="O330" i="4" s="1"/>
  <c r="N329" i="4"/>
  <c r="N330" i="4" s="1"/>
  <c r="M329" i="4"/>
  <c r="M330" i="4" s="1"/>
  <c r="L329" i="4"/>
  <c r="L330" i="4" s="1"/>
  <c r="K329" i="4"/>
  <c r="K330" i="4" s="1"/>
  <c r="J329" i="4"/>
  <c r="J330" i="4" s="1"/>
  <c r="I329" i="4"/>
  <c r="I330" i="4" s="1"/>
  <c r="H329" i="4"/>
  <c r="H330" i="4" s="1"/>
  <c r="G329" i="4"/>
  <c r="G330" i="4" s="1"/>
  <c r="F329" i="4"/>
  <c r="F330" i="4" s="1"/>
  <c r="D329" i="4"/>
  <c r="B329" i="4"/>
  <c r="AJ327" i="4"/>
  <c r="AI327" i="4"/>
  <c r="AH327" i="4"/>
  <c r="AG327" i="4"/>
  <c r="AF327" i="4"/>
  <c r="AE327" i="4"/>
  <c r="AD327" i="4"/>
  <c r="AC327" i="4"/>
  <c r="AB327" i="4"/>
  <c r="AA327" i="4"/>
  <c r="Z327" i="4"/>
  <c r="Y327" i="4"/>
  <c r="X327" i="4"/>
  <c r="W327" i="4"/>
  <c r="V327" i="4"/>
  <c r="U327" i="4"/>
  <c r="T327" i="4"/>
  <c r="S327" i="4"/>
  <c r="R327" i="4"/>
  <c r="Q327" i="4"/>
  <c r="P327" i="4"/>
  <c r="O327" i="4"/>
  <c r="N327" i="4"/>
  <c r="M327" i="4"/>
  <c r="L327" i="4"/>
  <c r="K327" i="4"/>
  <c r="J327" i="4"/>
  <c r="I327" i="4"/>
  <c r="H327" i="4"/>
  <c r="G327" i="4"/>
  <c r="F327" i="4"/>
  <c r="BA325" i="4"/>
  <c r="AL325" i="4"/>
  <c r="AG325" i="4"/>
  <c r="AG326" i="4" s="1"/>
  <c r="AF325" i="4"/>
  <c r="AF326" i="4" s="1"/>
  <c r="AE325" i="4"/>
  <c r="AE326" i="4" s="1"/>
  <c r="AD325" i="4"/>
  <c r="AD326" i="4" s="1"/>
  <c r="AC325" i="4"/>
  <c r="AC326" i="4" s="1"/>
  <c r="AB325" i="4"/>
  <c r="AB326" i="4" s="1"/>
  <c r="AA325" i="4"/>
  <c r="AA326" i="4" s="1"/>
  <c r="Z325" i="4"/>
  <c r="Z326" i="4" s="1"/>
  <c r="Y325" i="4"/>
  <c r="Y326" i="4" s="1"/>
  <c r="X325" i="4"/>
  <c r="X326" i="4" s="1"/>
  <c r="W325" i="4"/>
  <c r="W326" i="4" s="1"/>
  <c r="V325" i="4"/>
  <c r="V326" i="4" s="1"/>
  <c r="U325" i="4"/>
  <c r="U326" i="4" s="1"/>
  <c r="T325" i="4"/>
  <c r="T326" i="4" s="1"/>
  <c r="S325" i="4"/>
  <c r="S326" i="4" s="1"/>
  <c r="R325" i="4"/>
  <c r="R326" i="4" s="1"/>
  <c r="Q325" i="4"/>
  <c r="Q326" i="4" s="1"/>
  <c r="P325" i="4"/>
  <c r="P326" i="4" s="1"/>
  <c r="O325" i="4"/>
  <c r="O326" i="4" s="1"/>
  <c r="N325" i="4"/>
  <c r="N326" i="4" s="1"/>
  <c r="M325" i="4"/>
  <c r="M326" i="4" s="1"/>
  <c r="L325" i="4"/>
  <c r="L326" i="4" s="1"/>
  <c r="K325" i="4"/>
  <c r="K326" i="4" s="1"/>
  <c r="J325" i="4"/>
  <c r="J326" i="4" s="1"/>
  <c r="I325" i="4"/>
  <c r="I326" i="4" s="1"/>
  <c r="H325" i="4"/>
  <c r="H326" i="4" s="1"/>
  <c r="G325" i="4"/>
  <c r="G326" i="4" s="1"/>
  <c r="F325" i="4"/>
  <c r="D325" i="4"/>
  <c r="B325" i="4"/>
  <c r="AJ323" i="4"/>
  <c r="AI323" i="4"/>
  <c r="AH323" i="4"/>
  <c r="AG323" i="4"/>
  <c r="AF323" i="4"/>
  <c r="AE323" i="4"/>
  <c r="AD323" i="4"/>
  <c r="AC323" i="4"/>
  <c r="AB323" i="4"/>
  <c r="AA323" i="4"/>
  <c r="Z323" i="4"/>
  <c r="Y323" i="4"/>
  <c r="X323" i="4"/>
  <c r="W323" i="4"/>
  <c r="V323" i="4"/>
  <c r="U323" i="4"/>
  <c r="T323" i="4"/>
  <c r="S323" i="4"/>
  <c r="R323" i="4"/>
  <c r="Q323" i="4"/>
  <c r="P323" i="4"/>
  <c r="O323" i="4"/>
  <c r="N323" i="4"/>
  <c r="M323" i="4"/>
  <c r="L323" i="4"/>
  <c r="K323" i="4"/>
  <c r="J323" i="4"/>
  <c r="I323" i="4"/>
  <c r="H323" i="4"/>
  <c r="G323" i="4"/>
  <c r="AL321" i="4" s="1"/>
  <c r="F323" i="4"/>
  <c r="BA321" i="4"/>
  <c r="AG321" i="4"/>
  <c r="AG322" i="4" s="1"/>
  <c r="AF321" i="4"/>
  <c r="AF322" i="4" s="1"/>
  <c r="AE321" i="4"/>
  <c r="AE322" i="4" s="1"/>
  <c r="AD321" i="4"/>
  <c r="AD322" i="4" s="1"/>
  <c r="AC321" i="4"/>
  <c r="AC322" i="4" s="1"/>
  <c r="AB321" i="4"/>
  <c r="AB322" i="4" s="1"/>
  <c r="AA321" i="4"/>
  <c r="AA322" i="4" s="1"/>
  <c r="Z321" i="4"/>
  <c r="Z322" i="4" s="1"/>
  <c r="Y321" i="4"/>
  <c r="Y322" i="4" s="1"/>
  <c r="X321" i="4"/>
  <c r="X322" i="4" s="1"/>
  <c r="W321" i="4"/>
  <c r="W322" i="4" s="1"/>
  <c r="V321" i="4"/>
  <c r="V322" i="4" s="1"/>
  <c r="U321" i="4"/>
  <c r="U322" i="4" s="1"/>
  <c r="T321" i="4"/>
  <c r="T322" i="4" s="1"/>
  <c r="S321" i="4"/>
  <c r="S322" i="4" s="1"/>
  <c r="R321" i="4"/>
  <c r="R322" i="4" s="1"/>
  <c r="Q321" i="4"/>
  <c r="Q322" i="4" s="1"/>
  <c r="P321" i="4"/>
  <c r="P322" i="4" s="1"/>
  <c r="O321" i="4"/>
  <c r="O322" i="4" s="1"/>
  <c r="N321" i="4"/>
  <c r="N322" i="4" s="1"/>
  <c r="M321" i="4"/>
  <c r="M322" i="4" s="1"/>
  <c r="L321" i="4"/>
  <c r="L322" i="4" s="1"/>
  <c r="K321" i="4"/>
  <c r="K322" i="4" s="1"/>
  <c r="J321" i="4"/>
  <c r="J322" i="4" s="1"/>
  <c r="I321" i="4"/>
  <c r="I322" i="4" s="1"/>
  <c r="H321" i="4"/>
  <c r="H322" i="4" s="1"/>
  <c r="G321" i="4"/>
  <c r="G322" i="4" s="1"/>
  <c r="F321" i="4"/>
  <c r="D321" i="4"/>
  <c r="B321" i="4"/>
  <c r="AJ319" i="4"/>
  <c r="AI319" i="4"/>
  <c r="AH319" i="4"/>
  <c r="AG319" i="4"/>
  <c r="AF319" i="4"/>
  <c r="AE319" i="4"/>
  <c r="AD319" i="4"/>
  <c r="AC319" i="4"/>
  <c r="AB319" i="4"/>
  <c r="AA319" i="4"/>
  <c r="Z319" i="4"/>
  <c r="Y319" i="4"/>
  <c r="X319" i="4"/>
  <c r="W319" i="4"/>
  <c r="V319" i="4"/>
  <c r="U319" i="4"/>
  <c r="T319" i="4"/>
  <c r="S319" i="4"/>
  <c r="R319" i="4"/>
  <c r="Q319" i="4"/>
  <c r="P319" i="4"/>
  <c r="O319" i="4"/>
  <c r="N319" i="4"/>
  <c r="M319" i="4"/>
  <c r="L319" i="4"/>
  <c r="K319" i="4"/>
  <c r="J319" i="4"/>
  <c r="I319" i="4"/>
  <c r="H319" i="4"/>
  <c r="G319" i="4"/>
  <c r="AL317" i="4" s="1"/>
  <c r="F319" i="4"/>
  <c r="BA317" i="4"/>
  <c r="AG317" i="4"/>
  <c r="AG318" i="4" s="1"/>
  <c r="AF317" i="4"/>
  <c r="AF318" i="4" s="1"/>
  <c r="AE317" i="4"/>
  <c r="AE318" i="4" s="1"/>
  <c r="AD317" i="4"/>
  <c r="AD318" i="4" s="1"/>
  <c r="AC317" i="4"/>
  <c r="AC318" i="4" s="1"/>
  <c r="AB317" i="4"/>
  <c r="AB318" i="4" s="1"/>
  <c r="AA317" i="4"/>
  <c r="AA318" i="4" s="1"/>
  <c r="Z317" i="4"/>
  <c r="Z318" i="4" s="1"/>
  <c r="Y317" i="4"/>
  <c r="Y318" i="4" s="1"/>
  <c r="X317" i="4"/>
  <c r="X318" i="4" s="1"/>
  <c r="W317" i="4"/>
  <c r="W318" i="4" s="1"/>
  <c r="V317" i="4"/>
  <c r="V318" i="4" s="1"/>
  <c r="U317" i="4"/>
  <c r="U318" i="4" s="1"/>
  <c r="T317" i="4"/>
  <c r="T318" i="4" s="1"/>
  <c r="S317" i="4"/>
  <c r="S318" i="4" s="1"/>
  <c r="R317" i="4"/>
  <c r="R318" i="4" s="1"/>
  <c r="Q317" i="4"/>
  <c r="Q318" i="4" s="1"/>
  <c r="P317" i="4"/>
  <c r="P318" i="4" s="1"/>
  <c r="O317" i="4"/>
  <c r="O318" i="4" s="1"/>
  <c r="N317" i="4"/>
  <c r="N318" i="4" s="1"/>
  <c r="M317" i="4"/>
  <c r="M318" i="4" s="1"/>
  <c r="L317" i="4"/>
  <c r="L318" i="4" s="1"/>
  <c r="K317" i="4"/>
  <c r="K318" i="4" s="1"/>
  <c r="J317" i="4"/>
  <c r="J318" i="4" s="1"/>
  <c r="I317" i="4"/>
  <c r="I318" i="4" s="1"/>
  <c r="H317" i="4"/>
  <c r="H318" i="4" s="1"/>
  <c r="G317" i="4"/>
  <c r="G318" i="4" s="1"/>
  <c r="F317" i="4"/>
  <c r="D317" i="4"/>
  <c r="B317" i="4"/>
  <c r="AJ315" i="4"/>
  <c r="AI315" i="4"/>
  <c r="AH315" i="4"/>
  <c r="AG315" i="4"/>
  <c r="AF315" i="4"/>
  <c r="AE315" i="4"/>
  <c r="AD315" i="4"/>
  <c r="AC315" i="4"/>
  <c r="AB315" i="4"/>
  <c r="AA315" i="4"/>
  <c r="Z315" i="4"/>
  <c r="Y315" i="4"/>
  <c r="X315" i="4"/>
  <c r="W315" i="4"/>
  <c r="V315" i="4"/>
  <c r="U315" i="4"/>
  <c r="T315" i="4"/>
  <c r="S315" i="4"/>
  <c r="R315" i="4"/>
  <c r="Q315" i="4"/>
  <c r="P315" i="4"/>
  <c r="O315" i="4"/>
  <c r="N315" i="4"/>
  <c r="M315" i="4"/>
  <c r="L315" i="4"/>
  <c r="K315" i="4"/>
  <c r="J315" i="4"/>
  <c r="I315" i="4"/>
  <c r="H315" i="4"/>
  <c r="G315" i="4"/>
  <c r="F315" i="4"/>
  <c r="BA313" i="4"/>
  <c r="AL313" i="4"/>
  <c r="AG313" i="4"/>
  <c r="AG314" i="4" s="1"/>
  <c r="AF313" i="4"/>
  <c r="AF314" i="4" s="1"/>
  <c r="AE313" i="4"/>
  <c r="AE314" i="4" s="1"/>
  <c r="AD313" i="4"/>
  <c r="AD314" i="4" s="1"/>
  <c r="AC313" i="4"/>
  <c r="AC314" i="4" s="1"/>
  <c r="AB313" i="4"/>
  <c r="AB314" i="4" s="1"/>
  <c r="AA313" i="4"/>
  <c r="AA314" i="4" s="1"/>
  <c r="Z313" i="4"/>
  <c r="Z314" i="4" s="1"/>
  <c r="Y313" i="4"/>
  <c r="Y314" i="4" s="1"/>
  <c r="X313" i="4"/>
  <c r="X314" i="4" s="1"/>
  <c r="W313" i="4"/>
  <c r="W314" i="4" s="1"/>
  <c r="V313" i="4"/>
  <c r="V314" i="4" s="1"/>
  <c r="U313" i="4"/>
  <c r="U314" i="4" s="1"/>
  <c r="T313" i="4"/>
  <c r="T314" i="4" s="1"/>
  <c r="S313" i="4"/>
  <c r="S314" i="4" s="1"/>
  <c r="R313" i="4"/>
  <c r="R314" i="4" s="1"/>
  <c r="Q313" i="4"/>
  <c r="Q314" i="4" s="1"/>
  <c r="P313" i="4"/>
  <c r="P314" i="4" s="1"/>
  <c r="O313" i="4"/>
  <c r="O314" i="4" s="1"/>
  <c r="N313" i="4"/>
  <c r="N314" i="4" s="1"/>
  <c r="M313" i="4"/>
  <c r="M314" i="4" s="1"/>
  <c r="L313" i="4"/>
  <c r="L314" i="4" s="1"/>
  <c r="K313" i="4"/>
  <c r="K314" i="4" s="1"/>
  <c r="J313" i="4"/>
  <c r="J314" i="4" s="1"/>
  <c r="I313" i="4"/>
  <c r="I314" i="4" s="1"/>
  <c r="H313" i="4"/>
  <c r="H314" i="4" s="1"/>
  <c r="G313" i="4"/>
  <c r="F313" i="4"/>
  <c r="D313" i="4"/>
  <c r="B313" i="4"/>
  <c r="AJ311" i="4"/>
  <c r="AI311" i="4"/>
  <c r="AH311" i="4"/>
  <c r="AG311" i="4"/>
  <c r="AF311" i="4"/>
  <c r="AE311" i="4"/>
  <c r="AD311" i="4"/>
  <c r="AC311" i="4"/>
  <c r="AB311" i="4"/>
  <c r="AA311" i="4"/>
  <c r="Z311" i="4"/>
  <c r="Y311" i="4"/>
  <c r="X311" i="4"/>
  <c r="W311" i="4"/>
  <c r="V311" i="4"/>
  <c r="U311" i="4"/>
  <c r="T311" i="4"/>
  <c r="S311" i="4"/>
  <c r="R311" i="4"/>
  <c r="Q311" i="4"/>
  <c r="P311" i="4"/>
  <c r="O311" i="4"/>
  <c r="N311" i="4"/>
  <c r="M311" i="4"/>
  <c r="L311" i="4"/>
  <c r="K311" i="4"/>
  <c r="J311" i="4"/>
  <c r="I311" i="4"/>
  <c r="H311" i="4"/>
  <c r="G311" i="4"/>
  <c r="F311" i="4"/>
  <c r="AL309" i="4" s="1"/>
  <c r="BA309" i="4"/>
  <c r="AG309" i="4"/>
  <c r="AG310" i="4" s="1"/>
  <c r="AF309" i="4"/>
  <c r="AF310" i="4" s="1"/>
  <c r="AE309" i="4"/>
  <c r="AE310" i="4" s="1"/>
  <c r="AD309" i="4"/>
  <c r="AD310" i="4" s="1"/>
  <c r="AC309" i="4"/>
  <c r="AC310" i="4" s="1"/>
  <c r="AB309" i="4"/>
  <c r="AB310" i="4" s="1"/>
  <c r="AA309" i="4"/>
  <c r="AA310" i="4" s="1"/>
  <c r="Z309" i="4"/>
  <c r="Z310" i="4" s="1"/>
  <c r="Y309" i="4"/>
  <c r="Y310" i="4" s="1"/>
  <c r="X309" i="4"/>
  <c r="X310" i="4" s="1"/>
  <c r="W309" i="4"/>
  <c r="W310" i="4" s="1"/>
  <c r="V309" i="4"/>
  <c r="V310" i="4" s="1"/>
  <c r="U309" i="4"/>
  <c r="U310" i="4" s="1"/>
  <c r="T309" i="4"/>
  <c r="T310" i="4" s="1"/>
  <c r="S309" i="4"/>
  <c r="S310" i="4" s="1"/>
  <c r="R309" i="4"/>
  <c r="R310" i="4" s="1"/>
  <c r="Q309" i="4"/>
  <c r="Q310" i="4" s="1"/>
  <c r="P309" i="4"/>
  <c r="P310" i="4" s="1"/>
  <c r="O309" i="4"/>
  <c r="O310" i="4" s="1"/>
  <c r="N309" i="4"/>
  <c r="N310" i="4" s="1"/>
  <c r="M309" i="4"/>
  <c r="M310" i="4" s="1"/>
  <c r="L309" i="4"/>
  <c r="L310" i="4" s="1"/>
  <c r="K309" i="4"/>
  <c r="K310" i="4" s="1"/>
  <c r="J309" i="4"/>
  <c r="J310" i="4" s="1"/>
  <c r="I309" i="4"/>
  <c r="I310" i="4" s="1"/>
  <c r="H309" i="4"/>
  <c r="H310" i="4" s="1"/>
  <c r="G309" i="4"/>
  <c r="G310" i="4" s="1"/>
  <c r="F309" i="4"/>
  <c r="F310" i="4" s="1"/>
  <c r="D309" i="4"/>
  <c r="B309" i="4"/>
  <c r="AJ307" i="4"/>
  <c r="AI307" i="4"/>
  <c r="AH307" i="4"/>
  <c r="AG307" i="4"/>
  <c r="AF307" i="4"/>
  <c r="AE307" i="4"/>
  <c r="AD307" i="4"/>
  <c r="AC307" i="4"/>
  <c r="AB307" i="4"/>
  <c r="AA307" i="4"/>
  <c r="Z307" i="4"/>
  <c r="Y307" i="4"/>
  <c r="X307" i="4"/>
  <c r="W307" i="4"/>
  <c r="V307" i="4"/>
  <c r="U307" i="4"/>
  <c r="T307" i="4"/>
  <c r="S307" i="4"/>
  <c r="R307" i="4"/>
  <c r="Q307" i="4"/>
  <c r="P307" i="4"/>
  <c r="O307" i="4"/>
  <c r="N307" i="4"/>
  <c r="M307" i="4"/>
  <c r="L307" i="4"/>
  <c r="K307" i="4"/>
  <c r="J307" i="4"/>
  <c r="I307" i="4"/>
  <c r="H307" i="4"/>
  <c r="G307" i="4"/>
  <c r="F307" i="4"/>
  <c r="AL305" i="4" s="1"/>
  <c r="BA305" i="4"/>
  <c r="AG305" i="4"/>
  <c r="AG306" i="4" s="1"/>
  <c r="AF305" i="4"/>
  <c r="AF306" i="4" s="1"/>
  <c r="AE305" i="4"/>
  <c r="AE306" i="4" s="1"/>
  <c r="AD305" i="4"/>
  <c r="AD306" i="4" s="1"/>
  <c r="AC305" i="4"/>
  <c r="AC306" i="4" s="1"/>
  <c r="AB305" i="4"/>
  <c r="AB306" i="4" s="1"/>
  <c r="AA305" i="4"/>
  <c r="AA306" i="4" s="1"/>
  <c r="Z305" i="4"/>
  <c r="Z306" i="4" s="1"/>
  <c r="Y305" i="4"/>
  <c r="Y306" i="4" s="1"/>
  <c r="X305" i="4"/>
  <c r="X306" i="4" s="1"/>
  <c r="W305" i="4"/>
  <c r="W306" i="4" s="1"/>
  <c r="V305" i="4"/>
  <c r="V306" i="4" s="1"/>
  <c r="U305" i="4"/>
  <c r="U306" i="4" s="1"/>
  <c r="T305" i="4"/>
  <c r="T306" i="4" s="1"/>
  <c r="S305" i="4"/>
  <c r="S306" i="4" s="1"/>
  <c r="R305" i="4"/>
  <c r="R306" i="4" s="1"/>
  <c r="Q305" i="4"/>
  <c r="Q306" i="4" s="1"/>
  <c r="P305" i="4"/>
  <c r="P306" i="4" s="1"/>
  <c r="O305" i="4"/>
  <c r="O306" i="4" s="1"/>
  <c r="N305" i="4"/>
  <c r="N306" i="4" s="1"/>
  <c r="M305" i="4"/>
  <c r="M306" i="4" s="1"/>
  <c r="L305" i="4"/>
  <c r="L306" i="4" s="1"/>
  <c r="K305" i="4"/>
  <c r="K306" i="4" s="1"/>
  <c r="J305" i="4"/>
  <c r="J306" i="4" s="1"/>
  <c r="I305" i="4"/>
  <c r="I306" i="4" s="1"/>
  <c r="H305" i="4"/>
  <c r="H306" i="4" s="1"/>
  <c r="G305" i="4"/>
  <c r="G306" i="4" s="1"/>
  <c r="F305" i="4"/>
  <c r="F306" i="4" s="1"/>
  <c r="D305" i="4"/>
  <c r="B305" i="4"/>
  <c r="AJ303" i="4"/>
  <c r="AI303" i="4"/>
  <c r="AH303" i="4"/>
  <c r="AG303" i="4"/>
  <c r="AF303" i="4"/>
  <c r="AE303" i="4"/>
  <c r="AD303" i="4"/>
  <c r="AC303" i="4"/>
  <c r="AB303" i="4"/>
  <c r="AA303" i="4"/>
  <c r="Z303" i="4"/>
  <c r="Y303" i="4"/>
  <c r="X303" i="4"/>
  <c r="W303" i="4"/>
  <c r="V303" i="4"/>
  <c r="U303" i="4"/>
  <c r="T303" i="4"/>
  <c r="S303" i="4"/>
  <c r="R303" i="4"/>
  <c r="Q303" i="4"/>
  <c r="P303" i="4"/>
  <c r="O303" i="4"/>
  <c r="N303" i="4"/>
  <c r="M303" i="4"/>
  <c r="L303" i="4"/>
  <c r="K303" i="4"/>
  <c r="J303" i="4"/>
  <c r="I303" i="4"/>
  <c r="H303" i="4"/>
  <c r="G303" i="4"/>
  <c r="F303" i="4"/>
  <c r="AL301" i="4" s="1"/>
  <c r="BA301" i="4"/>
  <c r="AG301" i="4"/>
  <c r="AG302" i="4" s="1"/>
  <c r="AF301" i="4"/>
  <c r="AF302" i="4" s="1"/>
  <c r="AE301" i="4"/>
  <c r="AE302" i="4" s="1"/>
  <c r="AD301" i="4"/>
  <c r="AD302" i="4" s="1"/>
  <c r="AC301" i="4"/>
  <c r="AC302" i="4" s="1"/>
  <c r="AB301" i="4"/>
  <c r="AB302" i="4" s="1"/>
  <c r="AA301" i="4"/>
  <c r="AA302" i="4" s="1"/>
  <c r="Z301" i="4"/>
  <c r="Z302" i="4" s="1"/>
  <c r="Y301" i="4"/>
  <c r="Y302" i="4" s="1"/>
  <c r="X301" i="4"/>
  <c r="X302" i="4" s="1"/>
  <c r="W301" i="4"/>
  <c r="W302" i="4" s="1"/>
  <c r="V301" i="4"/>
  <c r="V302" i="4" s="1"/>
  <c r="U301" i="4"/>
  <c r="U302" i="4" s="1"/>
  <c r="T301" i="4"/>
  <c r="T302" i="4" s="1"/>
  <c r="S301" i="4"/>
  <c r="S302" i="4" s="1"/>
  <c r="R301" i="4"/>
  <c r="R302" i="4" s="1"/>
  <c r="Q301" i="4"/>
  <c r="Q302" i="4" s="1"/>
  <c r="P301" i="4"/>
  <c r="P302" i="4" s="1"/>
  <c r="O301" i="4"/>
  <c r="O302" i="4" s="1"/>
  <c r="N301" i="4"/>
  <c r="N302" i="4" s="1"/>
  <c r="M301" i="4"/>
  <c r="M302" i="4" s="1"/>
  <c r="L301" i="4"/>
  <c r="L302" i="4" s="1"/>
  <c r="K301" i="4"/>
  <c r="K302" i="4" s="1"/>
  <c r="J301" i="4"/>
  <c r="J302" i="4" s="1"/>
  <c r="I301" i="4"/>
  <c r="I302" i="4" s="1"/>
  <c r="H301" i="4"/>
  <c r="H302" i="4" s="1"/>
  <c r="G301" i="4"/>
  <c r="G302" i="4" s="1"/>
  <c r="F301" i="4"/>
  <c r="F302" i="4" s="1"/>
  <c r="D301" i="4"/>
  <c r="B301" i="4"/>
  <c r="AJ299" i="4"/>
  <c r="AI299" i="4"/>
  <c r="AH299" i="4"/>
  <c r="AG299" i="4"/>
  <c r="AF299" i="4"/>
  <c r="AE299" i="4"/>
  <c r="AD299" i="4"/>
  <c r="AC299" i="4"/>
  <c r="AB299" i="4"/>
  <c r="AA299" i="4"/>
  <c r="Z299" i="4"/>
  <c r="Y299" i="4"/>
  <c r="X299" i="4"/>
  <c r="W299" i="4"/>
  <c r="V299" i="4"/>
  <c r="U299" i="4"/>
  <c r="T299" i="4"/>
  <c r="S299" i="4"/>
  <c r="R299" i="4"/>
  <c r="Q299" i="4"/>
  <c r="P299" i="4"/>
  <c r="O299" i="4"/>
  <c r="N299" i="4"/>
  <c r="M299" i="4"/>
  <c r="L299" i="4"/>
  <c r="K299" i="4"/>
  <c r="J299" i="4"/>
  <c r="I299" i="4"/>
  <c r="H299" i="4"/>
  <c r="G299" i="4"/>
  <c r="F299" i="4"/>
  <c r="AL297" i="4" s="1"/>
  <c r="BA297" i="4"/>
  <c r="AG297" i="4"/>
  <c r="AG298" i="4" s="1"/>
  <c r="AF297" i="4"/>
  <c r="AF298" i="4" s="1"/>
  <c r="AE297" i="4"/>
  <c r="AE298" i="4" s="1"/>
  <c r="AD297" i="4"/>
  <c r="AD298" i="4" s="1"/>
  <c r="AC297" i="4"/>
  <c r="AC298" i="4" s="1"/>
  <c r="AB297" i="4"/>
  <c r="AB298" i="4" s="1"/>
  <c r="AA297" i="4"/>
  <c r="AA298" i="4" s="1"/>
  <c r="Z297" i="4"/>
  <c r="Z298" i="4" s="1"/>
  <c r="Y297" i="4"/>
  <c r="Y298" i="4" s="1"/>
  <c r="X297" i="4"/>
  <c r="X298" i="4" s="1"/>
  <c r="W297" i="4"/>
  <c r="W298" i="4" s="1"/>
  <c r="V297" i="4"/>
  <c r="V298" i="4" s="1"/>
  <c r="U297" i="4"/>
  <c r="U298" i="4" s="1"/>
  <c r="T297" i="4"/>
  <c r="T298" i="4" s="1"/>
  <c r="S297" i="4"/>
  <c r="S298" i="4" s="1"/>
  <c r="R297" i="4"/>
  <c r="R298" i="4" s="1"/>
  <c r="Q297" i="4"/>
  <c r="Q298" i="4" s="1"/>
  <c r="P297" i="4"/>
  <c r="P298" i="4" s="1"/>
  <c r="O297" i="4"/>
  <c r="O298" i="4" s="1"/>
  <c r="N297" i="4"/>
  <c r="N298" i="4" s="1"/>
  <c r="M297" i="4"/>
  <c r="M298" i="4" s="1"/>
  <c r="L297" i="4"/>
  <c r="L298" i="4" s="1"/>
  <c r="K297" i="4"/>
  <c r="K298" i="4" s="1"/>
  <c r="J297" i="4"/>
  <c r="J298" i="4" s="1"/>
  <c r="I297" i="4"/>
  <c r="I298" i="4" s="1"/>
  <c r="H297" i="4"/>
  <c r="H298" i="4" s="1"/>
  <c r="G297" i="4"/>
  <c r="G298" i="4" s="1"/>
  <c r="F297" i="4"/>
  <c r="F298" i="4" s="1"/>
  <c r="D297" i="4"/>
  <c r="B297" i="4"/>
  <c r="AJ295" i="4"/>
  <c r="AI295" i="4"/>
  <c r="AH295" i="4"/>
  <c r="AG295" i="4"/>
  <c r="AF295" i="4"/>
  <c r="AE295" i="4"/>
  <c r="AD295" i="4"/>
  <c r="AC295" i="4"/>
  <c r="AB295" i="4"/>
  <c r="AA295" i="4"/>
  <c r="Z295" i="4"/>
  <c r="Y295" i="4"/>
  <c r="X295" i="4"/>
  <c r="W295" i="4"/>
  <c r="V295" i="4"/>
  <c r="U295" i="4"/>
  <c r="T295" i="4"/>
  <c r="S295" i="4"/>
  <c r="R295" i="4"/>
  <c r="Q295" i="4"/>
  <c r="P295" i="4"/>
  <c r="O295" i="4"/>
  <c r="N295" i="4"/>
  <c r="M295" i="4"/>
  <c r="L295" i="4"/>
  <c r="K295" i="4"/>
  <c r="J295" i="4"/>
  <c r="I295" i="4"/>
  <c r="H295" i="4"/>
  <c r="G295" i="4"/>
  <c r="F295" i="4"/>
  <c r="AL293" i="4" s="1"/>
  <c r="BA293" i="4"/>
  <c r="AG293" i="4"/>
  <c r="AG294" i="4" s="1"/>
  <c r="AF293" i="4"/>
  <c r="AF294" i="4" s="1"/>
  <c r="AE293" i="4"/>
  <c r="AE294" i="4" s="1"/>
  <c r="AD293" i="4"/>
  <c r="AD294" i="4" s="1"/>
  <c r="AC293" i="4"/>
  <c r="AC294" i="4" s="1"/>
  <c r="AB293" i="4"/>
  <c r="AB294" i="4" s="1"/>
  <c r="AA293" i="4"/>
  <c r="AA294" i="4" s="1"/>
  <c r="Z293" i="4"/>
  <c r="Z294" i="4" s="1"/>
  <c r="Y293" i="4"/>
  <c r="Y294" i="4" s="1"/>
  <c r="X293" i="4"/>
  <c r="X294" i="4" s="1"/>
  <c r="W293" i="4"/>
  <c r="W294" i="4" s="1"/>
  <c r="V293" i="4"/>
  <c r="V294" i="4" s="1"/>
  <c r="U293" i="4"/>
  <c r="U294" i="4" s="1"/>
  <c r="T293" i="4"/>
  <c r="T294" i="4" s="1"/>
  <c r="S293" i="4"/>
  <c r="S294" i="4" s="1"/>
  <c r="R293" i="4"/>
  <c r="R294" i="4" s="1"/>
  <c r="Q293" i="4"/>
  <c r="Q294" i="4" s="1"/>
  <c r="P293" i="4"/>
  <c r="P294" i="4" s="1"/>
  <c r="O293" i="4"/>
  <c r="O294" i="4" s="1"/>
  <c r="N293" i="4"/>
  <c r="N294" i="4" s="1"/>
  <c r="M293" i="4"/>
  <c r="M294" i="4" s="1"/>
  <c r="L293" i="4"/>
  <c r="L294" i="4" s="1"/>
  <c r="K293" i="4"/>
  <c r="K294" i="4" s="1"/>
  <c r="J293" i="4"/>
  <c r="J294" i="4" s="1"/>
  <c r="I293" i="4"/>
  <c r="I294" i="4" s="1"/>
  <c r="H293" i="4"/>
  <c r="H294" i="4" s="1"/>
  <c r="G293" i="4"/>
  <c r="G294" i="4" s="1"/>
  <c r="F293" i="4"/>
  <c r="F294" i="4" s="1"/>
  <c r="D293" i="4"/>
  <c r="B293" i="4"/>
  <c r="AJ291" i="4"/>
  <c r="AI291" i="4"/>
  <c r="AH291" i="4"/>
  <c r="AG291" i="4"/>
  <c r="AF291" i="4"/>
  <c r="AE291" i="4"/>
  <c r="AD291" i="4"/>
  <c r="AC291" i="4"/>
  <c r="AB291" i="4"/>
  <c r="AA291" i="4"/>
  <c r="Z291" i="4"/>
  <c r="Y291" i="4"/>
  <c r="X291" i="4"/>
  <c r="W291" i="4"/>
  <c r="V291" i="4"/>
  <c r="U291" i="4"/>
  <c r="T291" i="4"/>
  <c r="S291" i="4"/>
  <c r="R291" i="4"/>
  <c r="Q291" i="4"/>
  <c r="P291" i="4"/>
  <c r="O291" i="4"/>
  <c r="N291" i="4"/>
  <c r="M291" i="4"/>
  <c r="L291" i="4"/>
  <c r="K291" i="4"/>
  <c r="J291" i="4"/>
  <c r="I291" i="4"/>
  <c r="H291" i="4"/>
  <c r="G291" i="4"/>
  <c r="F291" i="4"/>
  <c r="BA289" i="4"/>
  <c r="AL289" i="4"/>
  <c r="AG289" i="4"/>
  <c r="AG290" i="4" s="1"/>
  <c r="AF289" i="4"/>
  <c r="AF290" i="4" s="1"/>
  <c r="AE289" i="4"/>
  <c r="AE290" i="4" s="1"/>
  <c r="AD289" i="4"/>
  <c r="AD290" i="4" s="1"/>
  <c r="AC289" i="4"/>
  <c r="AC290" i="4" s="1"/>
  <c r="AB289" i="4"/>
  <c r="AB290" i="4" s="1"/>
  <c r="AA289" i="4"/>
  <c r="AA290" i="4" s="1"/>
  <c r="Z289" i="4"/>
  <c r="Z290" i="4" s="1"/>
  <c r="Y289" i="4"/>
  <c r="Y290" i="4" s="1"/>
  <c r="X289" i="4"/>
  <c r="X290" i="4" s="1"/>
  <c r="W289" i="4"/>
  <c r="W290" i="4" s="1"/>
  <c r="V289" i="4"/>
  <c r="V290" i="4" s="1"/>
  <c r="U289" i="4"/>
  <c r="U290" i="4" s="1"/>
  <c r="T289" i="4"/>
  <c r="T290" i="4" s="1"/>
  <c r="S289" i="4"/>
  <c r="S290" i="4" s="1"/>
  <c r="R289" i="4"/>
  <c r="R290" i="4" s="1"/>
  <c r="Q289" i="4"/>
  <c r="Q290" i="4" s="1"/>
  <c r="P289" i="4"/>
  <c r="P290" i="4" s="1"/>
  <c r="O289" i="4"/>
  <c r="O290" i="4" s="1"/>
  <c r="N289" i="4"/>
  <c r="N290" i="4" s="1"/>
  <c r="M289" i="4"/>
  <c r="M290" i="4" s="1"/>
  <c r="L289" i="4"/>
  <c r="L290" i="4" s="1"/>
  <c r="K289" i="4"/>
  <c r="K290" i="4" s="1"/>
  <c r="J289" i="4"/>
  <c r="J290" i="4" s="1"/>
  <c r="I289" i="4"/>
  <c r="I290" i="4" s="1"/>
  <c r="H289" i="4"/>
  <c r="H290" i="4" s="1"/>
  <c r="G289" i="4"/>
  <c r="G290" i="4" s="1"/>
  <c r="F289" i="4"/>
  <c r="D289" i="4"/>
  <c r="B289" i="4"/>
  <c r="AJ287" i="4"/>
  <c r="AI287" i="4"/>
  <c r="AH287" i="4"/>
  <c r="AG287" i="4"/>
  <c r="AF287" i="4"/>
  <c r="AE287" i="4"/>
  <c r="AD287" i="4"/>
  <c r="AC287" i="4"/>
  <c r="AB287" i="4"/>
  <c r="AA287" i="4"/>
  <c r="Z287" i="4"/>
  <c r="Y287" i="4"/>
  <c r="X287" i="4"/>
  <c r="W287" i="4"/>
  <c r="V287" i="4"/>
  <c r="U287" i="4"/>
  <c r="T287" i="4"/>
  <c r="S287" i="4"/>
  <c r="R287" i="4"/>
  <c r="Q287" i="4"/>
  <c r="P287" i="4"/>
  <c r="O287" i="4"/>
  <c r="N287" i="4"/>
  <c r="M287" i="4"/>
  <c r="L287" i="4"/>
  <c r="K287" i="4"/>
  <c r="J287" i="4"/>
  <c r="I287" i="4"/>
  <c r="H287" i="4"/>
  <c r="G287" i="4"/>
  <c r="F287" i="4"/>
  <c r="BA285" i="4"/>
  <c r="AL285" i="4"/>
  <c r="AG285" i="4"/>
  <c r="AG286" i="4" s="1"/>
  <c r="AF285" i="4"/>
  <c r="AF286" i="4" s="1"/>
  <c r="AE285" i="4"/>
  <c r="AE286" i="4" s="1"/>
  <c r="AD285" i="4"/>
  <c r="AD286" i="4" s="1"/>
  <c r="AC285" i="4"/>
  <c r="AC286" i="4" s="1"/>
  <c r="AB285" i="4"/>
  <c r="AB286" i="4" s="1"/>
  <c r="AA285" i="4"/>
  <c r="AA286" i="4" s="1"/>
  <c r="Z285" i="4"/>
  <c r="Z286" i="4" s="1"/>
  <c r="Y285" i="4"/>
  <c r="Y286" i="4" s="1"/>
  <c r="X285" i="4"/>
  <c r="X286" i="4" s="1"/>
  <c r="W285" i="4"/>
  <c r="W286" i="4" s="1"/>
  <c r="V285" i="4"/>
  <c r="V286" i="4" s="1"/>
  <c r="U285" i="4"/>
  <c r="U286" i="4" s="1"/>
  <c r="T285" i="4"/>
  <c r="T286" i="4" s="1"/>
  <c r="S285" i="4"/>
  <c r="S286" i="4" s="1"/>
  <c r="R285" i="4"/>
  <c r="R286" i="4" s="1"/>
  <c r="Q285" i="4"/>
  <c r="Q286" i="4" s="1"/>
  <c r="P285" i="4"/>
  <c r="P286" i="4" s="1"/>
  <c r="O285" i="4"/>
  <c r="O286" i="4" s="1"/>
  <c r="N285" i="4"/>
  <c r="N286" i="4" s="1"/>
  <c r="M285" i="4"/>
  <c r="M286" i="4" s="1"/>
  <c r="L285" i="4"/>
  <c r="L286" i="4" s="1"/>
  <c r="K285" i="4"/>
  <c r="K286" i="4" s="1"/>
  <c r="J285" i="4"/>
  <c r="J286" i="4" s="1"/>
  <c r="I285" i="4"/>
  <c r="I286" i="4" s="1"/>
  <c r="H285" i="4"/>
  <c r="H286" i="4" s="1"/>
  <c r="G285" i="4"/>
  <c r="G286" i="4" s="1"/>
  <c r="F285" i="4"/>
  <c r="D285" i="4"/>
  <c r="B285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BA281" i="4"/>
  <c r="AL281" i="4"/>
  <c r="AG281" i="4"/>
  <c r="AG282" i="4" s="1"/>
  <c r="AF281" i="4"/>
  <c r="AF282" i="4" s="1"/>
  <c r="AE281" i="4"/>
  <c r="AE282" i="4" s="1"/>
  <c r="AD281" i="4"/>
  <c r="AD282" i="4" s="1"/>
  <c r="AC281" i="4"/>
  <c r="AC282" i="4" s="1"/>
  <c r="AB281" i="4"/>
  <c r="AB282" i="4" s="1"/>
  <c r="AA281" i="4"/>
  <c r="AA282" i="4" s="1"/>
  <c r="Z281" i="4"/>
  <c r="Z282" i="4" s="1"/>
  <c r="Y281" i="4"/>
  <c r="Y282" i="4" s="1"/>
  <c r="X281" i="4"/>
  <c r="X282" i="4" s="1"/>
  <c r="W281" i="4"/>
  <c r="W282" i="4" s="1"/>
  <c r="V281" i="4"/>
  <c r="V282" i="4" s="1"/>
  <c r="U281" i="4"/>
  <c r="U282" i="4" s="1"/>
  <c r="T281" i="4"/>
  <c r="T282" i="4" s="1"/>
  <c r="S281" i="4"/>
  <c r="S282" i="4" s="1"/>
  <c r="R281" i="4"/>
  <c r="R282" i="4" s="1"/>
  <c r="Q281" i="4"/>
  <c r="Q282" i="4" s="1"/>
  <c r="P281" i="4"/>
  <c r="P282" i="4" s="1"/>
  <c r="O281" i="4"/>
  <c r="O282" i="4" s="1"/>
  <c r="N281" i="4"/>
  <c r="N282" i="4" s="1"/>
  <c r="M281" i="4"/>
  <c r="M282" i="4" s="1"/>
  <c r="L281" i="4"/>
  <c r="L282" i="4" s="1"/>
  <c r="K281" i="4"/>
  <c r="K282" i="4" s="1"/>
  <c r="J281" i="4"/>
  <c r="J282" i="4" s="1"/>
  <c r="I281" i="4"/>
  <c r="I282" i="4" s="1"/>
  <c r="H281" i="4"/>
  <c r="H282" i="4" s="1"/>
  <c r="G281" i="4"/>
  <c r="G282" i="4" s="1"/>
  <c r="F281" i="4"/>
  <c r="F282" i="4" s="1"/>
  <c r="D281" i="4"/>
  <c r="B281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AL277" i="4" s="1"/>
  <c r="BA277" i="4"/>
  <c r="AG277" i="4"/>
  <c r="AG278" i="4" s="1"/>
  <c r="AF277" i="4"/>
  <c r="AF278" i="4" s="1"/>
  <c r="AE277" i="4"/>
  <c r="AE278" i="4" s="1"/>
  <c r="AD277" i="4"/>
  <c r="AD278" i="4" s="1"/>
  <c r="AC277" i="4"/>
  <c r="AC278" i="4" s="1"/>
  <c r="AB277" i="4"/>
  <c r="AB278" i="4" s="1"/>
  <c r="AA277" i="4"/>
  <c r="AA278" i="4" s="1"/>
  <c r="Z277" i="4"/>
  <c r="Z278" i="4" s="1"/>
  <c r="Y277" i="4"/>
  <c r="Y278" i="4" s="1"/>
  <c r="X277" i="4"/>
  <c r="X278" i="4" s="1"/>
  <c r="W277" i="4"/>
  <c r="W278" i="4" s="1"/>
  <c r="V277" i="4"/>
  <c r="V278" i="4" s="1"/>
  <c r="U277" i="4"/>
  <c r="U278" i="4" s="1"/>
  <c r="T277" i="4"/>
  <c r="T278" i="4" s="1"/>
  <c r="S277" i="4"/>
  <c r="S278" i="4" s="1"/>
  <c r="R277" i="4"/>
  <c r="R278" i="4" s="1"/>
  <c r="Q277" i="4"/>
  <c r="Q278" i="4" s="1"/>
  <c r="P277" i="4"/>
  <c r="P278" i="4" s="1"/>
  <c r="O277" i="4"/>
  <c r="O278" i="4" s="1"/>
  <c r="N277" i="4"/>
  <c r="N278" i="4" s="1"/>
  <c r="M277" i="4"/>
  <c r="M278" i="4" s="1"/>
  <c r="L277" i="4"/>
  <c r="L278" i="4" s="1"/>
  <c r="K277" i="4"/>
  <c r="K278" i="4" s="1"/>
  <c r="J277" i="4"/>
  <c r="J278" i="4" s="1"/>
  <c r="I277" i="4"/>
  <c r="I278" i="4" s="1"/>
  <c r="H277" i="4"/>
  <c r="H278" i="4" s="1"/>
  <c r="G277" i="4"/>
  <c r="G278" i="4" s="1"/>
  <c r="F277" i="4"/>
  <c r="F278" i="4" s="1"/>
  <c r="D277" i="4"/>
  <c r="B277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AL273" i="4" s="1"/>
  <c r="BA273" i="4"/>
  <c r="AG273" i="4"/>
  <c r="AG274" i="4" s="1"/>
  <c r="AF273" i="4"/>
  <c r="AF274" i="4" s="1"/>
  <c r="AE273" i="4"/>
  <c r="AE274" i="4" s="1"/>
  <c r="AD273" i="4"/>
  <c r="AD274" i="4" s="1"/>
  <c r="AC273" i="4"/>
  <c r="AC274" i="4" s="1"/>
  <c r="AB273" i="4"/>
  <c r="AB274" i="4" s="1"/>
  <c r="AA273" i="4"/>
  <c r="AA274" i="4" s="1"/>
  <c r="Z273" i="4"/>
  <c r="Z274" i="4" s="1"/>
  <c r="Y273" i="4"/>
  <c r="Y274" i="4" s="1"/>
  <c r="X273" i="4"/>
  <c r="X274" i="4" s="1"/>
  <c r="W273" i="4"/>
  <c r="W274" i="4" s="1"/>
  <c r="V273" i="4"/>
  <c r="V274" i="4" s="1"/>
  <c r="U273" i="4"/>
  <c r="U274" i="4" s="1"/>
  <c r="T273" i="4"/>
  <c r="T274" i="4" s="1"/>
  <c r="S273" i="4"/>
  <c r="S274" i="4" s="1"/>
  <c r="R273" i="4"/>
  <c r="R274" i="4" s="1"/>
  <c r="Q273" i="4"/>
  <c r="Q274" i="4" s="1"/>
  <c r="P273" i="4"/>
  <c r="P274" i="4" s="1"/>
  <c r="O273" i="4"/>
  <c r="O274" i="4" s="1"/>
  <c r="N273" i="4"/>
  <c r="N274" i="4" s="1"/>
  <c r="M273" i="4"/>
  <c r="M274" i="4" s="1"/>
  <c r="L273" i="4"/>
  <c r="L274" i="4" s="1"/>
  <c r="K273" i="4"/>
  <c r="K274" i="4" s="1"/>
  <c r="J273" i="4"/>
  <c r="J274" i="4" s="1"/>
  <c r="I273" i="4"/>
  <c r="I274" i="4" s="1"/>
  <c r="H273" i="4"/>
  <c r="H274" i="4" s="1"/>
  <c r="G273" i="4"/>
  <c r="G274" i="4" s="1"/>
  <c r="F273" i="4"/>
  <c r="F274" i="4" s="1"/>
  <c r="D273" i="4"/>
  <c r="B273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AL269" i="4" s="1"/>
  <c r="BA269" i="4"/>
  <c r="AG269" i="4"/>
  <c r="AG270" i="4" s="1"/>
  <c r="AF269" i="4"/>
  <c r="AF270" i="4" s="1"/>
  <c r="AE269" i="4"/>
  <c r="AE270" i="4" s="1"/>
  <c r="AD269" i="4"/>
  <c r="AD270" i="4" s="1"/>
  <c r="AC269" i="4"/>
  <c r="AC270" i="4" s="1"/>
  <c r="AB269" i="4"/>
  <c r="AB270" i="4" s="1"/>
  <c r="AA269" i="4"/>
  <c r="AA270" i="4" s="1"/>
  <c r="Z269" i="4"/>
  <c r="Z270" i="4" s="1"/>
  <c r="Y269" i="4"/>
  <c r="Y270" i="4" s="1"/>
  <c r="X269" i="4"/>
  <c r="X270" i="4" s="1"/>
  <c r="W269" i="4"/>
  <c r="W270" i="4" s="1"/>
  <c r="V269" i="4"/>
  <c r="V270" i="4" s="1"/>
  <c r="U269" i="4"/>
  <c r="U270" i="4" s="1"/>
  <c r="T269" i="4"/>
  <c r="T270" i="4" s="1"/>
  <c r="S269" i="4"/>
  <c r="S270" i="4" s="1"/>
  <c r="R269" i="4"/>
  <c r="R270" i="4" s="1"/>
  <c r="Q269" i="4"/>
  <c r="Q270" i="4" s="1"/>
  <c r="P269" i="4"/>
  <c r="P270" i="4" s="1"/>
  <c r="O269" i="4"/>
  <c r="O270" i="4" s="1"/>
  <c r="N269" i="4"/>
  <c r="N270" i="4" s="1"/>
  <c r="M269" i="4"/>
  <c r="M270" i="4" s="1"/>
  <c r="L269" i="4"/>
  <c r="L270" i="4" s="1"/>
  <c r="K269" i="4"/>
  <c r="K270" i="4" s="1"/>
  <c r="J269" i="4"/>
  <c r="J270" i="4" s="1"/>
  <c r="I269" i="4"/>
  <c r="I270" i="4" s="1"/>
  <c r="H269" i="4"/>
  <c r="H270" i="4" s="1"/>
  <c r="G269" i="4"/>
  <c r="G270" i="4" s="1"/>
  <c r="F269" i="4"/>
  <c r="F270" i="4" s="1"/>
  <c r="D269" i="4"/>
  <c r="B269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AL265" i="4" s="1"/>
  <c r="BA265" i="4"/>
  <c r="AG265" i="4"/>
  <c r="AG266" i="4" s="1"/>
  <c r="AF265" i="4"/>
  <c r="AF266" i="4" s="1"/>
  <c r="AE265" i="4"/>
  <c r="AE266" i="4" s="1"/>
  <c r="AD265" i="4"/>
  <c r="AD266" i="4" s="1"/>
  <c r="AC265" i="4"/>
  <c r="AC266" i="4" s="1"/>
  <c r="AB265" i="4"/>
  <c r="AB266" i="4" s="1"/>
  <c r="AA265" i="4"/>
  <c r="AA266" i="4" s="1"/>
  <c r="Z265" i="4"/>
  <c r="Z266" i="4" s="1"/>
  <c r="Y265" i="4"/>
  <c r="Y266" i="4" s="1"/>
  <c r="X265" i="4"/>
  <c r="X266" i="4" s="1"/>
  <c r="W265" i="4"/>
  <c r="W266" i="4" s="1"/>
  <c r="V265" i="4"/>
  <c r="V266" i="4" s="1"/>
  <c r="U265" i="4"/>
  <c r="U266" i="4" s="1"/>
  <c r="T265" i="4"/>
  <c r="T266" i="4" s="1"/>
  <c r="S265" i="4"/>
  <c r="S266" i="4" s="1"/>
  <c r="R265" i="4"/>
  <c r="R266" i="4" s="1"/>
  <c r="Q265" i="4"/>
  <c r="Q266" i="4" s="1"/>
  <c r="P265" i="4"/>
  <c r="P266" i="4" s="1"/>
  <c r="O265" i="4"/>
  <c r="O266" i="4" s="1"/>
  <c r="N265" i="4"/>
  <c r="N266" i="4" s="1"/>
  <c r="M265" i="4"/>
  <c r="M266" i="4" s="1"/>
  <c r="L265" i="4"/>
  <c r="L266" i="4" s="1"/>
  <c r="K265" i="4"/>
  <c r="K266" i="4" s="1"/>
  <c r="J265" i="4"/>
  <c r="J266" i="4" s="1"/>
  <c r="I265" i="4"/>
  <c r="I266" i="4" s="1"/>
  <c r="H265" i="4"/>
  <c r="H266" i="4" s="1"/>
  <c r="G265" i="4"/>
  <c r="G266" i="4" s="1"/>
  <c r="F265" i="4"/>
  <c r="F266" i="4" s="1"/>
  <c r="D265" i="4"/>
  <c r="B265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AL261" i="4" s="1"/>
  <c r="BA261" i="4"/>
  <c r="AG261" i="4"/>
  <c r="AG262" i="4" s="1"/>
  <c r="AF261" i="4"/>
  <c r="AF262" i="4" s="1"/>
  <c r="AE261" i="4"/>
  <c r="AE262" i="4" s="1"/>
  <c r="AD261" i="4"/>
  <c r="AD262" i="4" s="1"/>
  <c r="AC261" i="4"/>
  <c r="AC262" i="4" s="1"/>
  <c r="AB261" i="4"/>
  <c r="AB262" i="4" s="1"/>
  <c r="AA261" i="4"/>
  <c r="AA262" i="4" s="1"/>
  <c r="Z261" i="4"/>
  <c r="Z262" i="4" s="1"/>
  <c r="Y261" i="4"/>
  <c r="Y262" i="4" s="1"/>
  <c r="X261" i="4"/>
  <c r="X262" i="4" s="1"/>
  <c r="W261" i="4"/>
  <c r="W262" i="4" s="1"/>
  <c r="V261" i="4"/>
  <c r="V262" i="4" s="1"/>
  <c r="U261" i="4"/>
  <c r="U262" i="4" s="1"/>
  <c r="T261" i="4"/>
  <c r="T262" i="4" s="1"/>
  <c r="S261" i="4"/>
  <c r="S262" i="4" s="1"/>
  <c r="R261" i="4"/>
  <c r="R262" i="4" s="1"/>
  <c r="Q261" i="4"/>
  <c r="Q262" i="4" s="1"/>
  <c r="P261" i="4"/>
  <c r="P262" i="4" s="1"/>
  <c r="O261" i="4"/>
  <c r="O262" i="4" s="1"/>
  <c r="N261" i="4"/>
  <c r="N262" i="4" s="1"/>
  <c r="M261" i="4"/>
  <c r="M262" i="4" s="1"/>
  <c r="L261" i="4"/>
  <c r="L262" i="4" s="1"/>
  <c r="K261" i="4"/>
  <c r="K262" i="4" s="1"/>
  <c r="J261" i="4"/>
  <c r="J262" i="4" s="1"/>
  <c r="I261" i="4"/>
  <c r="I262" i="4" s="1"/>
  <c r="H261" i="4"/>
  <c r="H262" i="4" s="1"/>
  <c r="G261" i="4"/>
  <c r="G262" i="4" s="1"/>
  <c r="F261" i="4"/>
  <c r="F262" i="4" s="1"/>
  <c r="D261" i="4"/>
  <c r="B261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AL257" i="4" s="1"/>
  <c r="BA257" i="4"/>
  <c r="AG257" i="4"/>
  <c r="AG258" i="4" s="1"/>
  <c r="AF257" i="4"/>
  <c r="AF258" i="4" s="1"/>
  <c r="AE257" i="4"/>
  <c r="AE258" i="4" s="1"/>
  <c r="AD257" i="4"/>
  <c r="AD258" i="4" s="1"/>
  <c r="AC257" i="4"/>
  <c r="AC258" i="4" s="1"/>
  <c r="AB257" i="4"/>
  <c r="AB258" i="4" s="1"/>
  <c r="AA257" i="4"/>
  <c r="AA258" i="4" s="1"/>
  <c r="Z257" i="4"/>
  <c r="Z258" i="4" s="1"/>
  <c r="Y257" i="4"/>
  <c r="Y258" i="4" s="1"/>
  <c r="X257" i="4"/>
  <c r="X258" i="4" s="1"/>
  <c r="W257" i="4"/>
  <c r="W258" i="4" s="1"/>
  <c r="V257" i="4"/>
  <c r="V258" i="4" s="1"/>
  <c r="U257" i="4"/>
  <c r="U258" i="4" s="1"/>
  <c r="T257" i="4"/>
  <c r="T258" i="4" s="1"/>
  <c r="S257" i="4"/>
  <c r="S258" i="4" s="1"/>
  <c r="R257" i="4"/>
  <c r="R258" i="4" s="1"/>
  <c r="Q257" i="4"/>
  <c r="Q258" i="4" s="1"/>
  <c r="P257" i="4"/>
  <c r="P258" i="4" s="1"/>
  <c r="O257" i="4"/>
  <c r="O258" i="4" s="1"/>
  <c r="N257" i="4"/>
  <c r="N258" i="4" s="1"/>
  <c r="M257" i="4"/>
  <c r="M258" i="4" s="1"/>
  <c r="L257" i="4"/>
  <c r="L258" i="4" s="1"/>
  <c r="K257" i="4"/>
  <c r="K258" i="4" s="1"/>
  <c r="J257" i="4"/>
  <c r="J258" i="4" s="1"/>
  <c r="I257" i="4"/>
  <c r="I258" i="4" s="1"/>
  <c r="H257" i="4"/>
  <c r="H258" i="4" s="1"/>
  <c r="G257" i="4"/>
  <c r="G258" i="4" s="1"/>
  <c r="F257" i="4"/>
  <c r="F258" i="4" s="1"/>
  <c r="D257" i="4"/>
  <c r="B257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AL253" i="4" s="1"/>
  <c r="BA253" i="4"/>
  <c r="AG253" i="4"/>
  <c r="AG254" i="4" s="1"/>
  <c r="AF253" i="4"/>
  <c r="AF254" i="4" s="1"/>
  <c r="AE253" i="4"/>
  <c r="AE254" i="4" s="1"/>
  <c r="AD253" i="4"/>
  <c r="AD254" i="4" s="1"/>
  <c r="AC253" i="4"/>
  <c r="AC254" i="4" s="1"/>
  <c r="AB253" i="4"/>
  <c r="AB254" i="4" s="1"/>
  <c r="AA253" i="4"/>
  <c r="AA254" i="4" s="1"/>
  <c r="Z253" i="4"/>
  <c r="Z254" i="4" s="1"/>
  <c r="Y253" i="4"/>
  <c r="Y254" i="4" s="1"/>
  <c r="X253" i="4"/>
  <c r="X254" i="4" s="1"/>
  <c r="W253" i="4"/>
  <c r="W254" i="4" s="1"/>
  <c r="V253" i="4"/>
  <c r="V254" i="4" s="1"/>
  <c r="U253" i="4"/>
  <c r="U254" i="4" s="1"/>
  <c r="T253" i="4"/>
  <c r="T254" i="4" s="1"/>
  <c r="S253" i="4"/>
  <c r="S254" i="4" s="1"/>
  <c r="R253" i="4"/>
  <c r="R254" i="4" s="1"/>
  <c r="Q253" i="4"/>
  <c r="Q254" i="4" s="1"/>
  <c r="P253" i="4"/>
  <c r="P254" i="4" s="1"/>
  <c r="O253" i="4"/>
  <c r="O254" i="4" s="1"/>
  <c r="N253" i="4"/>
  <c r="N254" i="4" s="1"/>
  <c r="M253" i="4"/>
  <c r="M254" i="4" s="1"/>
  <c r="L253" i="4"/>
  <c r="L254" i="4" s="1"/>
  <c r="K253" i="4"/>
  <c r="K254" i="4" s="1"/>
  <c r="J253" i="4"/>
  <c r="J254" i="4" s="1"/>
  <c r="I253" i="4"/>
  <c r="I254" i="4" s="1"/>
  <c r="H253" i="4"/>
  <c r="H254" i="4" s="1"/>
  <c r="G253" i="4"/>
  <c r="G254" i="4" s="1"/>
  <c r="F253" i="4"/>
  <c r="F254" i="4" s="1"/>
  <c r="D253" i="4"/>
  <c r="B253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AL249" i="4" s="1"/>
  <c r="BA249" i="4"/>
  <c r="AG249" i="4"/>
  <c r="AG250" i="4" s="1"/>
  <c r="AF249" i="4"/>
  <c r="AF250" i="4" s="1"/>
  <c r="AE249" i="4"/>
  <c r="AE250" i="4" s="1"/>
  <c r="AD249" i="4"/>
  <c r="AD250" i="4" s="1"/>
  <c r="AC249" i="4"/>
  <c r="AC250" i="4" s="1"/>
  <c r="AB249" i="4"/>
  <c r="AB250" i="4" s="1"/>
  <c r="AA249" i="4"/>
  <c r="AA250" i="4" s="1"/>
  <c r="Z249" i="4"/>
  <c r="Z250" i="4" s="1"/>
  <c r="Y249" i="4"/>
  <c r="Y250" i="4" s="1"/>
  <c r="X249" i="4"/>
  <c r="X250" i="4" s="1"/>
  <c r="W249" i="4"/>
  <c r="W250" i="4" s="1"/>
  <c r="V249" i="4"/>
  <c r="V250" i="4" s="1"/>
  <c r="U249" i="4"/>
  <c r="U250" i="4" s="1"/>
  <c r="T249" i="4"/>
  <c r="T250" i="4" s="1"/>
  <c r="S249" i="4"/>
  <c r="S250" i="4" s="1"/>
  <c r="R249" i="4"/>
  <c r="R250" i="4" s="1"/>
  <c r="Q249" i="4"/>
  <c r="Q250" i="4" s="1"/>
  <c r="P249" i="4"/>
  <c r="P250" i="4" s="1"/>
  <c r="O249" i="4"/>
  <c r="O250" i="4" s="1"/>
  <c r="N249" i="4"/>
  <c r="N250" i="4" s="1"/>
  <c r="M249" i="4"/>
  <c r="M250" i="4" s="1"/>
  <c r="L249" i="4"/>
  <c r="L250" i="4" s="1"/>
  <c r="K249" i="4"/>
  <c r="K250" i="4" s="1"/>
  <c r="J249" i="4"/>
  <c r="J250" i="4" s="1"/>
  <c r="I249" i="4"/>
  <c r="I250" i="4" s="1"/>
  <c r="H249" i="4"/>
  <c r="H250" i="4" s="1"/>
  <c r="G249" i="4"/>
  <c r="G250" i="4" s="1"/>
  <c r="F249" i="4"/>
  <c r="F250" i="4" s="1"/>
  <c r="D249" i="4"/>
  <c r="B249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AL245" i="4" s="1"/>
  <c r="BA245" i="4"/>
  <c r="AG245" i="4"/>
  <c r="AG246" i="4" s="1"/>
  <c r="AF245" i="4"/>
  <c r="AF246" i="4" s="1"/>
  <c r="AE245" i="4"/>
  <c r="AE246" i="4" s="1"/>
  <c r="AD245" i="4"/>
  <c r="AD246" i="4" s="1"/>
  <c r="AC245" i="4"/>
  <c r="AC246" i="4" s="1"/>
  <c r="AB245" i="4"/>
  <c r="AB246" i="4" s="1"/>
  <c r="AA245" i="4"/>
  <c r="AA246" i="4" s="1"/>
  <c r="Z245" i="4"/>
  <c r="Z246" i="4" s="1"/>
  <c r="Y245" i="4"/>
  <c r="Y246" i="4" s="1"/>
  <c r="X245" i="4"/>
  <c r="X246" i="4" s="1"/>
  <c r="W245" i="4"/>
  <c r="W246" i="4" s="1"/>
  <c r="V245" i="4"/>
  <c r="V246" i="4" s="1"/>
  <c r="U245" i="4"/>
  <c r="U246" i="4" s="1"/>
  <c r="T245" i="4"/>
  <c r="T246" i="4" s="1"/>
  <c r="S245" i="4"/>
  <c r="S246" i="4" s="1"/>
  <c r="R245" i="4"/>
  <c r="R246" i="4" s="1"/>
  <c r="Q245" i="4"/>
  <c r="Q246" i="4" s="1"/>
  <c r="P245" i="4"/>
  <c r="P246" i="4" s="1"/>
  <c r="O245" i="4"/>
  <c r="O246" i="4" s="1"/>
  <c r="N245" i="4"/>
  <c r="N246" i="4" s="1"/>
  <c r="M245" i="4"/>
  <c r="M246" i="4" s="1"/>
  <c r="L245" i="4"/>
  <c r="L246" i="4" s="1"/>
  <c r="K245" i="4"/>
  <c r="K246" i="4" s="1"/>
  <c r="J245" i="4"/>
  <c r="J246" i="4" s="1"/>
  <c r="I245" i="4"/>
  <c r="I246" i="4" s="1"/>
  <c r="H245" i="4"/>
  <c r="H246" i="4" s="1"/>
  <c r="G245" i="4"/>
  <c r="G246" i="4" s="1"/>
  <c r="F245" i="4"/>
  <c r="F246" i="4" s="1"/>
  <c r="D245" i="4"/>
  <c r="B245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AL241" i="4" s="1"/>
  <c r="BA241" i="4"/>
  <c r="AG241" i="4"/>
  <c r="AG242" i="4" s="1"/>
  <c r="AF241" i="4"/>
  <c r="AF242" i="4" s="1"/>
  <c r="AE241" i="4"/>
  <c r="AE242" i="4" s="1"/>
  <c r="AD241" i="4"/>
  <c r="AD242" i="4" s="1"/>
  <c r="AC241" i="4"/>
  <c r="AC242" i="4" s="1"/>
  <c r="AB241" i="4"/>
  <c r="AB242" i="4" s="1"/>
  <c r="AA241" i="4"/>
  <c r="AA242" i="4" s="1"/>
  <c r="Z241" i="4"/>
  <c r="Z242" i="4" s="1"/>
  <c r="Y241" i="4"/>
  <c r="Y242" i="4" s="1"/>
  <c r="X241" i="4"/>
  <c r="X242" i="4" s="1"/>
  <c r="W241" i="4"/>
  <c r="W242" i="4" s="1"/>
  <c r="V241" i="4"/>
  <c r="V242" i="4" s="1"/>
  <c r="U241" i="4"/>
  <c r="U242" i="4" s="1"/>
  <c r="T241" i="4"/>
  <c r="T242" i="4" s="1"/>
  <c r="S241" i="4"/>
  <c r="S242" i="4" s="1"/>
  <c r="R241" i="4"/>
  <c r="R242" i="4" s="1"/>
  <c r="Q241" i="4"/>
  <c r="Q242" i="4" s="1"/>
  <c r="P241" i="4"/>
  <c r="P242" i="4" s="1"/>
  <c r="O241" i="4"/>
  <c r="O242" i="4" s="1"/>
  <c r="N241" i="4"/>
  <c r="N242" i="4" s="1"/>
  <c r="M241" i="4"/>
  <c r="M242" i="4" s="1"/>
  <c r="L241" i="4"/>
  <c r="L242" i="4" s="1"/>
  <c r="K241" i="4"/>
  <c r="K242" i="4" s="1"/>
  <c r="J241" i="4"/>
  <c r="J242" i="4" s="1"/>
  <c r="I241" i="4"/>
  <c r="I242" i="4" s="1"/>
  <c r="H241" i="4"/>
  <c r="H242" i="4" s="1"/>
  <c r="G241" i="4"/>
  <c r="G242" i="4" s="1"/>
  <c r="F241" i="4"/>
  <c r="F242" i="4" s="1"/>
  <c r="D241" i="4"/>
  <c r="B241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AL237" i="4" s="1"/>
  <c r="BA237" i="4"/>
  <c r="AG237" i="4"/>
  <c r="AG238" i="4" s="1"/>
  <c r="AF237" i="4"/>
  <c r="AF238" i="4" s="1"/>
  <c r="AE237" i="4"/>
  <c r="AE238" i="4" s="1"/>
  <c r="AD237" i="4"/>
  <c r="AD238" i="4" s="1"/>
  <c r="AC237" i="4"/>
  <c r="AC238" i="4" s="1"/>
  <c r="AB237" i="4"/>
  <c r="AB238" i="4" s="1"/>
  <c r="AA237" i="4"/>
  <c r="AA238" i="4" s="1"/>
  <c r="Z237" i="4"/>
  <c r="Z238" i="4" s="1"/>
  <c r="Y237" i="4"/>
  <c r="Y238" i="4" s="1"/>
  <c r="X237" i="4"/>
  <c r="X238" i="4" s="1"/>
  <c r="W237" i="4"/>
  <c r="W238" i="4" s="1"/>
  <c r="V237" i="4"/>
  <c r="V238" i="4" s="1"/>
  <c r="U237" i="4"/>
  <c r="U238" i="4" s="1"/>
  <c r="T237" i="4"/>
  <c r="T238" i="4" s="1"/>
  <c r="S237" i="4"/>
  <c r="S238" i="4" s="1"/>
  <c r="R237" i="4"/>
  <c r="R238" i="4" s="1"/>
  <c r="Q237" i="4"/>
  <c r="Q238" i="4" s="1"/>
  <c r="P237" i="4"/>
  <c r="P238" i="4" s="1"/>
  <c r="O237" i="4"/>
  <c r="O238" i="4" s="1"/>
  <c r="N237" i="4"/>
  <c r="N238" i="4" s="1"/>
  <c r="M237" i="4"/>
  <c r="M238" i="4" s="1"/>
  <c r="L237" i="4"/>
  <c r="L238" i="4" s="1"/>
  <c r="K237" i="4"/>
  <c r="K238" i="4" s="1"/>
  <c r="J237" i="4"/>
  <c r="J238" i="4" s="1"/>
  <c r="I237" i="4"/>
  <c r="I238" i="4" s="1"/>
  <c r="H237" i="4"/>
  <c r="H238" i="4" s="1"/>
  <c r="G237" i="4"/>
  <c r="G238" i="4" s="1"/>
  <c r="F237" i="4"/>
  <c r="F238" i="4" s="1"/>
  <c r="D237" i="4"/>
  <c r="B237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BA233" i="4"/>
  <c r="AL233" i="4"/>
  <c r="AG233" i="4"/>
  <c r="AG234" i="4" s="1"/>
  <c r="AF233" i="4"/>
  <c r="AF234" i="4" s="1"/>
  <c r="AE233" i="4"/>
  <c r="AE234" i="4" s="1"/>
  <c r="AD233" i="4"/>
  <c r="AD234" i="4" s="1"/>
  <c r="AC233" i="4"/>
  <c r="AC234" i="4" s="1"/>
  <c r="AB233" i="4"/>
  <c r="AB234" i="4" s="1"/>
  <c r="AA233" i="4"/>
  <c r="AA234" i="4" s="1"/>
  <c r="Z233" i="4"/>
  <c r="Z234" i="4" s="1"/>
  <c r="Y233" i="4"/>
  <c r="Y234" i="4" s="1"/>
  <c r="X233" i="4"/>
  <c r="X234" i="4" s="1"/>
  <c r="W233" i="4"/>
  <c r="W234" i="4" s="1"/>
  <c r="V233" i="4"/>
  <c r="V234" i="4" s="1"/>
  <c r="U233" i="4"/>
  <c r="U234" i="4" s="1"/>
  <c r="T233" i="4"/>
  <c r="T234" i="4" s="1"/>
  <c r="S233" i="4"/>
  <c r="S234" i="4" s="1"/>
  <c r="R233" i="4"/>
  <c r="R234" i="4" s="1"/>
  <c r="Q233" i="4"/>
  <c r="Q234" i="4" s="1"/>
  <c r="P233" i="4"/>
  <c r="P234" i="4" s="1"/>
  <c r="O233" i="4"/>
  <c r="O234" i="4" s="1"/>
  <c r="N233" i="4"/>
  <c r="N234" i="4" s="1"/>
  <c r="M233" i="4"/>
  <c r="M234" i="4" s="1"/>
  <c r="L233" i="4"/>
  <c r="L234" i="4" s="1"/>
  <c r="K233" i="4"/>
  <c r="K234" i="4" s="1"/>
  <c r="J233" i="4"/>
  <c r="J234" i="4" s="1"/>
  <c r="I233" i="4"/>
  <c r="I234" i="4" s="1"/>
  <c r="H233" i="4"/>
  <c r="H234" i="4" s="1"/>
  <c r="G233" i="4"/>
  <c r="G234" i="4" s="1"/>
  <c r="F233" i="4"/>
  <c r="F234" i="4" s="1"/>
  <c r="D233" i="4"/>
  <c r="B233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BA229" i="4"/>
  <c r="AL229" i="4"/>
  <c r="AG229" i="4"/>
  <c r="AG230" i="4" s="1"/>
  <c r="AF229" i="4"/>
  <c r="AF230" i="4" s="1"/>
  <c r="AE229" i="4"/>
  <c r="AE230" i="4" s="1"/>
  <c r="AD229" i="4"/>
  <c r="AD230" i="4" s="1"/>
  <c r="AC229" i="4"/>
  <c r="AC230" i="4" s="1"/>
  <c r="AB229" i="4"/>
  <c r="AB230" i="4" s="1"/>
  <c r="AA229" i="4"/>
  <c r="AA230" i="4" s="1"/>
  <c r="Z229" i="4"/>
  <c r="Z230" i="4" s="1"/>
  <c r="Y229" i="4"/>
  <c r="Y230" i="4" s="1"/>
  <c r="X229" i="4"/>
  <c r="X230" i="4" s="1"/>
  <c r="W229" i="4"/>
  <c r="W230" i="4" s="1"/>
  <c r="V229" i="4"/>
  <c r="V230" i="4" s="1"/>
  <c r="U229" i="4"/>
  <c r="U230" i="4" s="1"/>
  <c r="T229" i="4"/>
  <c r="T230" i="4" s="1"/>
  <c r="S229" i="4"/>
  <c r="S230" i="4" s="1"/>
  <c r="R229" i="4"/>
  <c r="R230" i="4" s="1"/>
  <c r="Q229" i="4"/>
  <c r="Q230" i="4" s="1"/>
  <c r="P229" i="4"/>
  <c r="P230" i="4" s="1"/>
  <c r="O229" i="4"/>
  <c r="O230" i="4" s="1"/>
  <c r="N229" i="4"/>
  <c r="N230" i="4" s="1"/>
  <c r="M229" i="4"/>
  <c r="M230" i="4" s="1"/>
  <c r="L229" i="4"/>
  <c r="L230" i="4" s="1"/>
  <c r="K229" i="4"/>
  <c r="K230" i="4" s="1"/>
  <c r="J229" i="4"/>
  <c r="J230" i="4" s="1"/>
  <c r="I229" i="4"/>
  <c r="I230" i="4" s="1"/>
  <c r="H229" i="4"/>
  <c r="H230" i="4" s="1"/>
  <c r="G229" i="4"/>
  <c r="G230" i="4" s="1"/>
  <c r="F229" i="4"/>
  <c r="D229" i="4"/>
  <c r="B229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BA225" i="4"/>
  <c r="AL225" i="4"/>
  <c r="AG225" i="4"/>
  <c r="AG226" i="4" s="1"/>
  <c r="AF225" i="4"/>
  <c r="AF226" i="4" s="1"/>
  <c r="AE225" i="4"/>
  <c r="AE226" i="4" s="1"/>
  <c r="AD225" i="4"/>
  <c r="AD226" i="4" s="1"/>
  <c r="AC225" i="4"/>
  <c r="AC226" i="4" s="1"/>
  <c r="AB225" i="4"/>
  <c r="AB226" i="4" s="1"/>
  <c r="AA225" i="4"/>
  <c r="AA226" i="4" s="1"/>
  <c r="Z225" i="4"/>
  <c r="Z226" i="4" s="1"/>
  <c r="Y225" i="4"/>
  <c r="Y226" i="4" s="1"/>
  <c r="X225" i="4"/>
  <c r="X226" i="4" s="1"/>
  <c r="W225" i="4"/>
  <c r="W226" i="4" s="1"/>
  <c r="V225" i="4"/>
  <c r="V226" i="4" s="1"/>
  <c r="U225" i="4"/>
  <c r="U226" i="4" s="1"/>
  <c r="T225" i="4"/>
  <c r="T226" i="4" s="1"/>
  <c r="S225" i="4"/>
  <c r="S226" i="4" s="1"/>
  <c r="R225" i="4"/>
  <c r="R226" i="4" s="1"/>
  <c r="Q225" i="4"/>
  <c r="Q226" i="4" s="1"/>
  <c r="P225" i="4"/>
  <c r="P226" i="4" s="1"/>
  <c r="O225" i="4"/>
  <c r="O226" i="4" s="1"/>
  <c r="N225" i="4"/>
  <c r="N226" i="4" s="1"/>
  <c r="M225" i="4"/>
  <c r="M226" i="4" s="1"/>
  <c r="L225" i="4"/>
  <c r="L226" i="4" s="1"/>
  <c r="K225" i="4"/>
  <c r="K226" i="4" s="1"/>
  <c r="J225" i="4"/>
  <c r="J226" i="4" s="1"/>
  <c r="I225" i="4"/>
  <c r="I226" i="4" s="1"/>
  <c r="H225" i="4"/>
  <c r="H226" i="4" s="1"/>
  <c r="G225" i="4"/>
  <c r="G226" i="4" s="1"/>
  <c r="F225" i="4"/>
  <c r="F226" i="4" s="1"/>
  <c r="D225" i="4"/>
  <c r="B225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BA221" i="4"/>
  <c r="AL221" i="4"/>
  <c r="AG221" i="4"/>
  <c r="AG222" i="4" s="1"/>
  <c r="AF221" i="4"/>
  <c r="AF222" i="4" s="1"/>
  <c r="AE221" i="4"/>
  <c r="AE222" i="4" s="1"/>
  <c r="AD221" i="4"/>
  <c r="AD222" i="4" s="1"/>
  <c r="AC221" i="4"/>
  <c r="AC222" i="4" s="1"/>
  <c r="AB221" i="4"/>
  <c r="AB222" i="4" s="1"/>
  <c r="AA221" i="4"/>
  <c r="AA222" i="4" s="1"/>
  <c r="Z221" i="4"/>
  <c r="Z222" i="4" s="1"/>
  <c r="Y221" i="4"/>
  <c r="Y222" i="4" s="1"/>
  <c r="X221" i="4"/>
  <c r="X222" i="4" s="1"/>
  <c r="W221" i="4"/>
  <c r="W222" i="4" s="1"/>
  <c r="V221" i="4"/>
  <c r="V222" i="4" s="1"/>
  <c r="U221" i="4"/>
  <c r="U222" i="4" s="1"/>
  <c r="T221" i="4"/>
  <c r="T222" i="4" s="1"/>
  <c r="S221" i="4"/>
  <c r="S222" i="4" s="1"/>
  <c r="R221" i="4"/>
  <c r="R222" i="4" s="1"/>
  <c r="Q221" i="4"/>
  <c r="Q222" i="4" s="1"/>
  <c r="P221" i="4"/>
  <c r="P222" i="4" s="1"/>
  <c r="O221" i="4"/>
  <c r="O222" i="4" s="1"/>
  <c r="N221" i="4"/>
  <c r="N222" i="4" s="1"/>
  <c r="M221" i="4"/>
  <c r="M222" i="4" s="1"/>
  <c r="L221" i="4"/>
  <c r="L222" i="4" s="1"/>
  <c r="K221" i="4"/>
  <c r="K222" i="4" s="1"/>
  <c r="J221" i="4"/>
  <c r="J222" i="4" s="1"/>
  <c r="I221" i="4"/>
  <c r="I222" i="4" s="1"/>
  <c r="H221" i="4"/>
  <c r="H222" i="4" s="1"/>
  <c r="G221" i="4"/>
  <c r="G222" i="4" s="1"/>
  <c r="F221" i="4"/>
  <c r="D221" i="4"/>
  <c r="B221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BA217" i="4"/>
  <c r="AL217" i="4"/>
  <c r="AG217" i="4"/>
  <c r="AG218" i="4" s="1"/>
  <c r="AF217" i="4"/>
  <c r="AF218" i="4" s="1"/>
  <c r="AE217" i="4"/>
  <c r="AE218" i="4" s="1"/>
  <c r="AD217" i="4"/>
  <c r="AD218" i="4" s="1"/>
  <c r="AC217" i="4"/>
  <c r="AC218" i="4" s="1"/>
  <c r="AB217" i="4"/>
  <c r="AB218" i="4" s="1"/>
  <c r="AA217" i="4"/>
  <c r="AA218" i="4" s="1"/>
  <c r="Z217" i="4"/>
  <c r="Z218" i="4" s="1"/>
  <c r="Y217" i="4"/>
  <c r="Y218" i="4" s="1"/>
  <c r="X217" i="4"/>
  <c r="X218" i="4" s="1"/>
  <c r="W217" i="4"/>
  <c r="W218" i="4" s="1"/>
  <c r="V217" i="4"/>
  <c r="V218" i="4" s="1"/>
  <c r="U217" i="4"/>
  <c r="U218" i="4" s="1"/>
  <c r="T217" i="4"/>
  <c r="T218" i="4" s="1"/>
  <c r="S217" i="4"/>
  <c r="S218" i="4" s="1"/>
  <c r="R217" i="4"/>
  <c r="R218" i="4" s="1"/>
  <c r="Q217" i="4"/>
  <c r="Q218" i="4" s="1"/>
  <c r="P217" i="4"/>
  <c r="P218" i="4" s="1"/>
  <c r="O217" i="4"/>
  <c r="O218" i="4" s="1"/>
  <c r="N217" i="4"/>
  <c r="N218" i="4" s="1"/>
  <c r="M217" i="4"/>
  <c r="M218" i="4" s="1"/>
  <c r="L217" i="4"/>
  <c r="L218" i="4" s="1"/>
  <c r="K217" i="4"/>
  <c r="K218" i="4" s="1"/>
  <c r="J217" i="4"/>
  <c r="J218" i="4" s="1"/>
  <c r="I217" i="4"/>
  <c r="I218" i="4" s="1"/>
  <c r="H217" i="4"/>
  <c r="H218" i="4" s="1"/>
  <c r="G217" i="4"/>
  <c r="G218" i="4" s="1"/>
  <c r="F217" i="4"/>
  <c r="F218" i="4" s="1"/>
  <c r="D217" i="4"/>
  <c r="B217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BA213" i="4"/>
  <c r="AL213" i="4"/>
  <c r="AG213" i="4"/>
  <c r="AG214" i="4" s="1"/>
  <c r="AF213" i="4"/>
  <c r="AF214" i="4" s="1"/>
  <c r="AE213" i="4"/>
  <c r="AE214" i="4" s="1"/>
  <c r="AD213" i="4"/>
  <c r="AD214" i="4" s="1"/>
  <c r="AC213" i="4"/>
  <c r="AC214" i="4" s="1"/>
  <c r="AB213" i="4"/>
  <c r="AB214" i="4" s="1"/>
  <c r="AA213" i="4"/>
  <c r="AA214" i="4" s="1"/>
  <c r="Z213" i="4"/>
  <c r="Z214" i="4" s="1"/>
  <c r="Y213" i="4"/>
  <c r="Y214" i="4" s="1"/>
  <c r="X213" i="4"/>
  <c r="X214" i="4" s="1"/>
  <c r="W213" i="4"/>
  <c r="W214" i="4" s="1"/>
  <c r="V213" i="4"/>
  <c r="V214" i="4" s="1"/>
  <c r="U213" i="4"/>
  <c r="U214" i="4" s="1"/>
  <c r="T213" i="4"/>
  <c r="T214" i="4" s="1"/>
  <c r="S213" i="4"/>
  <c r="S214" i="4" s="1"/>
  <c r="R213" i="4"/>
  <c r="R214" i="4" s="1"/>
  <c r="Q213" i="4"/>
  <c r="Q214" i="4" s="1"/>
  <c r="P213" i="4"/>
  <c r="P214" i="4" s="1"/>
  <c r="O213" i="4"/>
  <c r="O214" i="4" s="1"/>
  <c r="N213" i="4"/>
  <c r="N214" i="4" s="1"/>
  <c r="M213" i="4"/>
  <c r="M214" i="4" s="1"/>
  <c r="L213" i="4"/>
  <c r="L214" i="4" s="1"/>
  <c r="K213" i="4"/>
  <c r="K214" i="4" s="1"/>
  <c r="J213" i="4"/>
  <c r="J214" i="4" s="1"/>
  <c r="I213" i="4"/>
  <c r="I214" i="4" s="1"/>
  <c r="H213" i="4"/>
  <c r="H214" i="4" s="1"/>
  <c r="G213" i="4"/>
  <c r="F213" i="4"/>
  <c r="F214" i="4" s="1"/>
  <c r="D213" i="4"/>
  <c r="B213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AL209" i="4" s="1"/>
  <c r="BA209" i="4"/>
  <c r="AG209" i="4"/>
  <c r="AG210" i="4" s="1"/>
  <c r="AF209" i="4"/>
  <c r="AF210" i="4" s="1"/>
  <c r="AE209" i="4"/>
  <c r="AE210" i="4" s="1"/>
  <c r="AD209" i="4"/>
  <c r="AD210" i="4" s="1"/>
  <c r="AC209" i="4"/>
  <c r="AC210" i="4" s="1"/>
  <c r="AB209" i="4"/>
  <c r="AB210" i="4" s="1"/>
  <c r="AA209" i="4"/>
  <c r="AA210" i="4" s="1"/>
  <c r="Z209" i="4"/>
  <c r="Z210" i="4" s="1"/>
  <c r="Y209" i="4"/>
  <c r="Y210" i="4" s="1"/>
  <c r="X209" i="4"/>
  <c r="X210" i="4" s="1"/>
  <c r="W209" i="4"/>
  <c r="W210" i="4" s="1"/>
  <c r="V209" i="4"/>
  <c r="V210" i="4" s="1"/>
  <c r="U209" i="4"/>
  <c r="U210" i="4" s="1"/>
  <c r="T209" i="4"/>
  <c r="T210" i="4" s="1"/>
  <c r="S209" i="4"/>
  <c r="S210" i="4" s="1"/>
  <c r="R209" i="4"/>
  <c r="R210" i="4" s="1"/>
  <c r="Q209" i="4"/>
  <c r="Q210" i="4" s="1"/>
  <c r="P209" i="4"/>
  <c r="P210" i="4" s="1"/>
  <c r="O209" i="4"/>
  <c r="O210" i="4" s="1"/>
  <c r="N209" i="4"/>
  <c r="N210" i="4" s="1"/>
  <c r="M209" i="4"/>
  <c r="M210" i="4" s="1"/>
  <c r="L209" i="4"/>
  <c r="L210" i="4" s="1"/>
  <c r="K209" i="4"/>
  <c r="K210" i="4" s="1"/>
  <c r="J209" i="4"/>
  <c r="J210" i="4" s="1"/>
  <c r="I209" i="4"/>
  <c r="I210" i="4" s="1"/>
  <c r="H209" i="4"/>
  <c r="H210" i="4" s="1"/>
  <c r="G209" i="4"/>
  <c r="G210" i="4" s="1"/>
  <c r="F209" i="4"/>
  <c r="F210" i="4" s="1"/>
  <c r="D209" i="4"/>
  <c r="B209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AL205" i="4" s="1"/>
  <c r="BA205" i="4"/>
  <c r="AG205" i="4"/>
  <c r="AG206" i="4" s="1"/>
  <c r="AF205" i="4"/>
  <c r="AF206" i="4" s="1"/>
  <c r="AE205" i="4"/>
  <c r="AE206" i="4" s="1"/>
  <c r="AD205" i="4"/>
  <c r="AD206" i="4" s="1"/>
  <c r="AC205" i="4"/>
  <c r="AC206" i="4" s="1"/>
  <c r="AB205" i="4"/>
  <c r="AB206" i="4" s="1"/>
  <c r="AA205" i="4"/>
  <c r="AA206" i="4" s="1"/>
  <c r="Z205" i="4"/>
  <c r="Z206" i="4" s="1"/>
  <c r="Y205" i="4"/>
  <c r="Y206" i="4" s="1"/>
  <c r="X205" i="4"/>
  <c r="X206" i="4" s="1"/>
  <c r="W205" i="4"/>
  <c r="W206" i="4" s="1"/>
  <c r="V205" i="4"/>
  <c r="V206" i="4" s="1"/>
  <c r="U205" i="4"/>
  <c r="U206" i="4" s="1"/>
  <c r="T205" i="4"/>
  <c r="T206" i="4" s="1"/>
  <c r="S205" i="4"/>
  <c r="S206" i="4" s="1"/>
  <c r="R205" i="4"/>
  <c r="R206" i="4" s="1"/>
  <c r="Q205" i="4"/>
  <c r="Q206" i="4" s="1"/>
  <c r="P205" i="4"/>
  <c r="P206" i="4" s="1"/>
  <c r="O205" i="4"/>
  <c r="O206" i="4" s="1"/>
  <c r="N205" i="4"/>
  <c r="N206" i="4" s="1"/>
  <c r="M205" i="4"/>
  <c r="M206" i="4" s="1"/>
  <c r="L205" i="4"/>
  <c r="L206" i="4" s="1"/>
  <c r="K205" i="4"/>
  <c r="K206" i="4" s="1"/>
  <c r="J205" i="4"/>
  <c r="J206" i="4" s="1"/>
  <c r="I205" i="4"/>
  <c r="I206" i="4" s="1"/>
  <c r="H205" i="4"/>
  <c r="H206" i="4" s="1"/>
  <c r="G205" i="4"/>
  <c r="G206" i="4" s="1"/>
  <c r="F205" i="4"/>
  <c r="F206" i="4" s="1"/>
  <c r="D205" i="4"/>
  <c r="B205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AL201" i="4" s="1"/>
  <c r="BA201" i="4"/>
  <c r="AG201" i="4"/>
  <c r="AG202" i="4" s="1"/>
  <c r="AF201" i="4"/>
  <c r="AF202" i="4" s="1"/>
  <c r="AE201" i="4"/>
  <c r="AE202" i="4" s="1"/>
  <c r="AD201" i="4"/>
  <c r="AD202" i="4" s="1"/>
  <c r="AC201" i="4"/>
  <c r="AC202" i="4" s="1"/>
  <c r="AB201" i="4"/>
  <c r="AB202" i="4" s="1"/>
  <c r="AA201" i="4"/>
  <c r="AA202" i="4" s="1"/>
  <c r="Z201" i="4"/>
  <c r="Z202" i="4" s="1"/>
  <c r="Y201" i="4"/>
  <c r="Y202" i="4" s="1"/>
  <c r="X201" i="4"/>
  <c r="X202" i="4" s="1"/>
  <c r="W201" i="4"/>
  <c r="W202" i="4" s="1"/>
  <c r="V201" i="4"/>
  <c r="V202" i="4" s="1"/>
  <c r="U201" i="4"/>
  <c r="U202" i="4" s="1"/>
  <c r="T201" i="4"/>
  <c r="T202" i="4" s="1"/>
  <c r="S201" i="4"/>
  <c r="S202" i="4" s="1"/>
  <c r="R201" i="4"/>
  <c r="R202" i="4" s="1"/>
  <c r="Q201" i="4"/>
  <c r="Q202" i="4" s="1"/>
  <c r="P201" i="4"/>
  <c r="P202" i="4" s="1"/>
  <c r="O201" i="4"/>
  <c r="O202" i="4" s="1"/>
  <c r="N201" i="4"/>
  <c r="N202" i="4" s="1"/>
  <c r="M201" i="4"/>
  <c r="M202" i="4" s="1"/>
  <c r="L201" i="4"/>
  <c r="L202" i="4" s="1"/>
  <c r="K201" i="4"/>
  <c r="K202" i="4" s="1"/>
  <c r="J201" i="4"/>
  <c r="J202" i="4" s="1"/>
  <c r="I201" i="4"/>
  <c r="I202" i="4" s="1"/>
  <c r="H201" i="4"/>
  <c r="H202" i="4" s="1"/>
  <c r="G201" i="4"/>
  <c r="G202" i="4" s="1"/>
  <c r="F201" i="4"/>
  <c r="F202" i="4" s="1"/>
  <c r="D201" i="4"/>
  <c r="B201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AL197" i="4" s="1"/>
  <c r="BA197" i="4"/>
  <c r="AG197" i="4"/>
  <c r="AG198" i="4" s="1"/>
  <c r="AF197" i="4"/>
  <c r="AF198" i="4" s="1"/>
  <c r="AE197" i="4"/>
  <c r="AE198" i="4" s="1"/>
  <c r="AD197" i="4"/>
  <c r="AD198" i="4" s="1"/>
  <c r="AC197" i="4"/>
  <c r="AC198" i="4" s="1"/>
  <c r="AB197" i="4"/>
  <c r="AB198" i="4" s="1"/>
  <c r="AA197" i="4"/>
  <c r="AA198" i="4" s="1"/>
  <c r="Z197" i="4"/>
  <c r="Z198" i="4" s="1"/>
  <c r="Y197" i="4"/>
  <c r="Y198" i="4" s="1"/>
  <c r="X197" i="4"/>
  <c r="X198" i="4" s="1"/>
  <c r="W197" i="4"/>
  <c r="W198" i="4" s="1"/>
  <c r="V197" i="4"/>
  <c r="V198" i="4" s="1"/>
  <c r="U197" i="4"/>
  <c r="U198" i="4" s="1"/>
  <c r="T197" i="4"/>
  <c r="T198" i="4" s="1"/>
  <c r="S197" i="4"/>
  <c r="S198" i="4" s="1"/>
  <c r="R197" i="4"/>
  <c r="R198" i="4" s="1"/>
  <c r="Q197" i="4"/>
  <c r="Q198" i="4" s="1"/>
  <c r="P197" i="4"/>
  <c r="P198" i="4" s="1"/>
  <c r="O197" i="4"/>
  <c r="O198" i="4" s="1"/>
  <c r="N197" i="4"/>
  <c r="N198" i="4" s="1"/>
  <c r="M197" i="4"/>
  <c r="M198" i="4" s="1"/>
  <c r="L197" i="4"/>
  <c r="L198" i="4" s="1"/>
  <c r="K197" i="4"/>
  <c r="K198" i="4" s="1"/>
  <c r="J197" i="4"/>
  <c r="J198" i="4" s="1"/>
  <c r="I197" i="4"/>
  <c r="I198" i="4" s="1"/>
  <c r="H197" i="4"/>
  <c r="H198" i="4" s="1"/>
  <c r="G197" i="4"/>
  <c r="G198" i="4" s="1"/>
  <c r="F197" i="4"/>
  <c r="F198" i="4" s="1"/>
  <c r="D197" i="4"/>
  <c r="B197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AL193" i="4" s="1"/>
  <c r="BA193" i="4"/>
  <c r="AG193" i="4"/>
  <c r="AG194" i="4" s="1"/>
  <c r="AF193" i="4"/>
  <c r="AF194" i="4" s="1"/>
  <c r="AE193" i="4"/>
  <c r="AE194" i="4" s="1"/>
  <c r="AD193" i="4"/>
  <c r="AD194" i="4" s="1"/>
  <c r="AC193" i="4"/>
  <c r="AC194" i="4" s="1"/>
  <c r="AB193" i="4"/>
  <c r="AB194" i="4" s="1"/>
  <c r="AA193" i="4"/>
  <c r="AA194" i="4" s="1"/>
  <c r="Z193" i="4"/>
  <c r="Z194" i="4" s="1"/>
  <c r="Y193" i="4"/>
  <c r="Y194" i="4" s="1"/>
  <c r="X193" i="4"/>
  <c r="X194" i="4" s="1"/>
  <c r="W193" i="4"/>
  <c r="W194" i="4" s="1"/>
  <c r="V193" i="4"/>
  <c r="V194" i="4" s="1"/>
  <c r="U193" i="4"/>
  <c r="U194" i="4" s="1"/>
  <c r="T193" i="4"/>
  <c r="T194" i="4" s="1"/>
  <c r="S193" i="4"/>
  <c r="S194" i="4" s="1"/>
  <c r="R193" i="4"/>
  <c r="R194" i="4" s="1"/>
  <c r="Q193" i="4"/>
  <c r="Q194" i="4" s="1"/>
  <c r="P193" i="4"/>
  <c r="P194" i="4" s="1"/>
  <c r="O193" i="4"/>
  <c r="O194" i="4" s="1"/>
  <c r="N193" i="4"/>
  <c r="N194" i="4" s="1"/>
  <c r="M193" i="4"/>
  <c r="M194" i="4" s="1"/>
  <c r="L193" i="4"/>
  <c r="L194" i="4" s="1"/>
  <c r="K193" i="4"/>
  <c r="K194" i="4" s="1"/>
  <c r="J193" i="4"/>
  <c r="J194" i="4" s="1"/>
  <c r="I193" i="4"/>
  <c r="I194" i="4" s="1"/>
  <c r="H193" i="4"/>
  <c r="H194" i="4" s="1"/>
  <c r="G193" i="4"/>
  <c r="G194" i="4" s="1"/>
  <c r="F193" i="4"/>
  <c r="F194" i="4" s="1"/>
  <c r="D193" i="4"/>
  <c r="B193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AL189" i="4" s="1"/>
  <c r="BA189" i="4"/>
  <c r="AG189" i="4"/>
  <c r="AG190" i="4" s="1"/>
  <c r="AF189" i="4"/>
  <c r="AF190" i="4" s="1"/>
  <c r="AE189" i="4"/>
  <c r="AE190" i="4" s="1"/>
  <c r="AD189" i="4"/>
  <c r="AD190" i="4" s="1"/>
  <c r="AC189" i="4"/>
  <c r="AC190" i="4" s="1"/>
  <c r="AB189" i="4"/>
  <c r="AB190" i="4" s="1"/>
  <c r="AA189" i="4"/>
  <c r="AA190" i="4" s="1"/>
  <c r="Z189" i="4"/>
  <c r="Z190" i="4" s="1"/>
  <c r="Y189" i="4"/>
  <c r="Y190" i="4" s="1"/>
  <c r="X189" i="4"/>
  <c r="X190" i="4" s="1"/>
  <c r="W189" i="4"/>
  <c r="W190" i="4" s="1"/>
  <c r="V189" i="4"/>
  <c r="V190" i="4" s="1"/>
  <c r="U189" i="4"/>
  <c r="U190" i="4" s="1"/>
  <c r="T189" i="4"/>
  <c r="T190" i="4" s="1"/>
  <c r="S189" i="4"/>
  <c r="S190" i="4" s="1"/>
  <c r="R189" i="4"/>
  <c r="R190" i="4" s="1"/>
  <c r="Q189" i="4"/>
  <c r="Q190" i="4" s="1"/>
  <c r="P189" i="4"/>
  <c r="P190" i="4" s="1"/>
  <c r="O189" i="4"/>
  <c r="O190" i="4" s="1"/>
  <c r="N189" i="4"/>
  <c r="N190" i="4" s="1"/>
  <c r="M189" i="4"/>
  <c r="M190" i="4" s="1"/>
  <c r="L189" i="4"/>
  <c r="L190" i="4" s="1"/>
  <c r="K189" i="4"/>
  <c r="K190" i="4" s="1"/>
  <c r="J189" i="4"/>
  <c r="J190" i="4" s="1"/>
  <c r="I189" i="4"/>
  <c r="I190" i="4" s="1"/>
  <c r="H189" i="4"/>
  <c r="H190" i="4" s="1"/>
  <c r="G189" i="4"/>
  <c r="G190" i="4" s="1"/>
  <c r="F189" i="4"/>
  <c r="F190" i="4" s="1"/>
  <c r="D189" i="4"/>
  <c r="B189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AL185" i="4" s="1"/>
  <c r="BA185" i="4"/>
  <c r="AG185" i="4"/>
  <c r="AG186" i="4" s="1"/>
  <c r="AF185" i="4"/>
  <c r="AF186" i="4" s="1"/>
  <c r="AE185" i="4"/>
  <c r="AE186" i="4" s="1"/>
  <c r="AD185" i="4"/>
  <c r="AD186" i="4" s="1"/>
  <c r="AC185" i="4"/>
  <c r="AC186" i="4" s="1"/>
  <c r="AB185" i="4"/>
  <c r="AB186" i="4" s="1"/>
  <c r="AA185" i="4"/>
  <c r="AA186" i="4" s="1"/>
  <c r="Z185" i="4"/>
  <c r="Z186" i="4" s="1"/>
  <c r="Y185" i="4"/>
  <c r="Y186" i="4" s="1"/>
  <c r="X185" i="4"/>
  <c r="X186" i="4" s="1"/>
  <c r="W185" i="4"/>
  <c r="W186" i="4" s="1"/>
  <c r="V185" i="4"/>
  <c r="V186" i="4" s="1"/>
  <c r="U185" i="4"/>
  <c r="U186" i="4" s="1"/>
  <c r="T185" i="4"/>
  <c r="T186" i="4" s="1"/>
  <c r="S185" i="4"/>
  <c r="S186" i="4" s="1"/>
  <c r="R185" i="4"/>
  <c r="R186" i="4" s="1"/>
  <c r="Q185" i="4"/>
  <c r="Q186" i="4" s="1"/>
  <c r="P185" i="4"/>
  <c r="P186" i="4" s="1"/>
  <c r="O185" i="4"/>
  <c r="O186" i="4" s="1"/>
  <c r="N185" i="4"/>
  <c r="N186" i="4" s="1"/>
  <c r="M185" i="4"/>
  <c r="M186" i="4" s="1"/>
  <c r="L185" i="4"/>
  <c r="L186" i="4" s="1"/>
  <c r="K185" i="4"/>
  <c r="K186" i="4" s="1"/>
  <c r="J185" i="4"/>
  <c r="J186" i="4" s="1"/>
  <c r="I185" i="4"/>
  <c r="I186" i="4" s="1"/>
  <c r="H185" i="4"/>
  <c r="H186" i="4" s="1"/>
  <c r="G185" i="4"/>
  <c r="F185" i="4"/>
  <c r="F186" i="4" s="1"/>
  <c r="D185" i="4"/>
  <c r="B185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AL181" i="4" s="1"/>
  <c r="BA181" i="4"/>
  <c r="AG181" i="4"/>
  <c r="AG182" i="4" s="1"/>
  <c r="AF181" i="4"/>
  <c r="AF182" i="4" s="1"/>
  <c r="AE181" i="4"/>
  <c r="AE182" i="4" s="1"/>
  <c r="AD181" i="4"/>
  <c r="AD182" i="4" s="1"/>
  <c r="AC181" i="4"/>
  <c r="AC182" i="4" s="1"/>
  <c r="AB181" i="4"/>
  <c r="AB182" i="4" s="1"/>
  <c r="AA181" i="4"/>
  <c r="AA182" i="4" s="1"/>
  <c r="Z181" i="4"/>
  <c r="Z182" i="4" s="1"/>
  <c r="Y181" i="4"/>
  <c r="Y182" i="4" s="1"/>
  <c r="X181" i="4"/>
  <c r="X182" i="4" s="1"/>
  <c r="W181" i="4"/>
  <c r="W182" i="4" s="1"/>
  <c r="V181" i="4"/>
  <c r="V182" i="4" s="1"/>
  <c r="U181" i="4"/>
  <c r="U182" i="4" s="1"/>
  <c r="T181" i="4"/>
  <c r="T182" i="4" s="1"/>
  <c r="S181" i="4"/>
  <c r="S182" i="4" s="1"/>
  <c r="R181" i="4"/>
  <c r="R182" i="4" s="1"/>
  <c r="Q181" i="4"/>
  <c r="Q182" i="4" s="1"/>
  <c r="P181" i="4"/>
  <c r="P182" i="4" s="1"/>
  <c r="O181" i="4"/>
  <c r="O182" i="4" s="1"/>
  <c r="N181" i="4"/>
  <c r="N182" i="4" s="1"/>
  <c r="M181" i="4"/>
  <c r="M182" i="4" s="1"/>
  <c r="L181" i="4"/>
  <c r="L182" i="4" s="1"/>
  <c r="K181" i="4"/>
  <c r="K182" i="4" s="1"/>
  <c r="J181" i="4"/>
  <c r="J182" i="4" s="1"/>
  <c r="I181" i="4"/>
  <c r="I182" i="4" s="1"/>
  <c r="H181" i="4"/>
  <c r="H182" i="4" s="1"/>
  <c r="G181" i="4"/>
  <c r="F181" i="4"/>
  <c r="F182" i="4" s="1"/>
  <c r="D181" i="4"/>
  <c r="B181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AL177" i="4" s="1"/>
  <c r="BA177" i="4"/>
  <c r="AG177" i="4"/>
  <c r="AG178" i="4" s="1"/>
  <c r="AF177" i="4"/>
  <c r="AF178" i="4" s="1"/>
  <c r="AE177" i="4"/>
  <c r="AE178" i="4" s="1"/>
  <c r="AD177" i="4"/>
  <c r="AD178" i="4" s="1"/>
  <c r="AC177" i="4"/>
  <c r="AC178" i="4" s="1"/>
  <c r="AB177" i="4"/>
  <c r="AB178" i="4" s="1"/>
  <c r="AA177" i="4"/>
  <c r="AA178" i="4" s="1"/>
  <c r="Z177" i="4"/>
  <c r="Z178" i="4" s="1"/>
  <c r="Y177" i="4"/>
  <c r="Y178" i="4" s="1"/>
  <c r="X177" i="4"/>
  <c r="X178" i="4" s="1"/>
  <c r="W177" i="4"/>
  <c r="W178" i="4" s="1"/>
  <c r="V177" i="4"/>
  <c r="V178" i="4" s="1"/>
  <c r="U177" i="4"/>
  <c r="U178" i="4" s="1"/>
  <c r="T177" i="4"/>
  <c r="T178" i="4" s="1"/>
  <c r="S177" i="4"/>
  <c r="S178" i="4" s="1"/>
  <c r="R177" i="4"/>
  <c r="R178" i="4" s="1"/>
  <c r="Q177" i="4"/>
  <c r="Q178" i="4" s="1"/>
  <c r="P177" i="4"/>
  <c r="P178" i="4" s="1"/>
  <c r="O177" i="4"/>
  <c r="O178" i="4" s="1"/>
  <c r="N177" i="4"/>
  <c r="N178" i="4" s="1"/>
  <c r="M177" i="4"/>
  <c r="M178" i="4" s="1"/>
  <c r="L177" i="4"/>
  <c r="L178" i="4" s="1"/>
  <c r="K177" i="4"/>
  <c r="K178" i="4" s="1"/>
  <c r="J177" i="4"/>
  <c r="J178" i="4" s="1"/>
  <c r="I177" i="4"/>
  <c r="I178" i="4" s="1"/>
  <c r="H177" i="4"/>
  <c r="H178" i="4" s="1"/>
  <c r="G177" i="4"/>
  <c r="G178" i="4" s="1"/>
  <c r="F177" i="4"/>
  <c r="F178" i="4" s="1"/>
  <c r="D177" i="4"/>
  <c r="B177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BA173" i="4"/>
  <c r="AL173" i="4"/>
  <c r="AG173" i="4"/>
  <c r="AG174" i="4" s="1"/>
  <c r="AF173" i="4"/>
  <c r="AF174" i="4" s="1"/>
  <c r="AE173" i="4"/>
  <c r="AE174" i="4" s="1"/>
  <c r="AD173" i="4"/>
  <c r="AD174" i="4" s="1"/>
  <c r="AC173" i="4"/>
  <c r="AC174" i="4" s="1"/>
  <c r="AB173" i="4"/>
  <c r="AB174" i="4" s="1"/>
  <c r="AA173" i="4"/>
  <c r="AA174" i="4" s="1"/>
  <c r="Z173" i="4"/>
  <c r="Z174" i="4" s="1"/>
  <c r="Y173" i="4"/>
  <c r="Y174" i="4" s="1"/>
  <c r="X173" i="4"/>
  <c r="X174" i="4" s="1"/>
  <c r="W173" i="4"/>
  <c r="W174" i="4" s="1"/>
  <c r="V173" i="4"/>
  <c r="V174" i="4" s="1"/>
  <c r="U173" i="4"/>
  <c r="U174" i="4" s="1"/>
  <c r="T173" i="4"/>
  <c r="T174" i="4" s="1"/>
  <c r="S173" i="4"/>
  <c r="S174" i="4" s="1"/>
  <c r="R173" i="4"/>
  <c r="R174" i="4" s="1"/>
  <c r="Q173" i="4"/>
  <c r="Q174" i="4" s="1"/>
  <c r="P173" i="4"/>
  <c r="P174" i="4" s="1"/>
  <c r="O173" i="4"/>
  <c r="O174" i="4" s="1"/>
  <c r="N173" i="4"/>
  <c r="N174" i="4" s="1"/>
  <c r="M173" i="4"/>
  <c r="M174" i="4" s="1"/>
  <c r="L173" i="4"/>
  <c r="L174" i="4" s="1"/>
  <c r="K173" i="4"/>
  <c r="K174" i="4" s="1"/>
  <c r="J173" i="4"/>
  <c r="J174" i="4" s="1"/>
  <c r="I173" i="4"/>
  <c r="I174" i="4" s="1"/>
  <c r="H173" i="4"/>
  <c r="H174" i="4" s="1"/>
  <c r="G173" i="4"/>
  <c r="G174" i="4" s="1"/>
  <c r="F173" i="4"/>
  <c r="D173" i="4"/>
  <c r="B173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BA169" i="4"/>
  <c r="AL169" i="4"/>
  <c r="AG169" i="4"/>
  <c r="AG170" i="4" s="1"/>
  <c r="AF169" i="4"/>
  <c r="AF170" i="4" s="1"/>
  <c r="AE169" i="4"/>
  <c r="AE170" i="4" s="1"/>
  <c r="AD169" i="4"/>
  <c r="AD170" i="4" s="1"/>
  <c r="AC169" i="4"/>
  <c r="AC170" i="4" s="1"/>
  <c r="AB169" i="4"/>
  <c r="AB170" i="4" s="1"/>
  <c r="AA169" i="4"/>
  <c r="AA170" i="4" s="1"/>
  <c r="Z169" i="4"/>
  <c r="Z170" i="4" s="1"/>
  <c r="Y169" i="4"/>
  <c r="Y170" i="4" s="1"/>
  <c r="X169" i="4"/>
  <c r="X170" i="4" s="1"/>
  <c r="W169" i="4"/>
  <c r="W170" i="4" s="1"/>
  <c r="V169" i="4"/>
  <c r="V170" i="4" s="1"/>
  <c r="U169" i="4"/>
  <c r="U170" i="4" s="1"/>
  <c r="T169" i="4"/>
  <c r="T170" i="4" s="1"/>
  <c r="S169" i="4"/>
  <c r="S170" i="4" s="1"/>
  <c r="R169" i="4"/>
  <c r="R170" i="4" s="1"/>
  <c r="Q169" i="4"/>
  <c r="Q170" i="4" s="1"/>
  <c r="P169" i="4"/>
  <c r="P170" i="4" s="1"/>
  <c r="O169" i="4"/>
  <c r="O170" i="4" s="1"/>
  <c r="N169" i="4"/>
  <c r="N170" i="4" s="1"/>
  <c r="M169" i="4"/>
  <c r="M170" i="4" s="1"/>
  <c r="L169" i="4"/>
  <c r="L170" i="4" s="1"/>
  <c r="K169" i="4"/>
  <c r="K170" i="4" s="1"/>
  <c r="J169" i="4"/>
  <c r="J170" i="4" s="1"/>
  <c r="I169" i="4"/>
  <c r="I170" i="4" s="1"/>
  <c r="H169" i="4"/>
  <c r="H170" i="4" s="1"/>
  <c r="G169" i="4"/>
  <c r="G170" i="4" s="1"/>
  <c r="F169" i="4"/>
  <c r="D169" i="4"/>
  <c r="B169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BA165" i="4"/>
  <c r="AL165" i="4"/>
  <c r="AG165" i="4"/>
  <c r="AG166" i="4" s="1"/>
  <c r="AF165" i="4"/>
  <c r="AF166" i="4" s="1"/>
  <c r="AE165" i="4"/>
  <c r="AE166" i="4" s="1"/>
  <c r="AD165" i="4"/>
  <c r="AD166" i="4" s="1"/>
  <c r="AC165" i="4"/>
  <c r="AC166" i="4" s="1"/>
  <c r="AB165" i="4"/>
  <c r="AB166" i="4" s="1"/>
  <c r="AA165" i="4"/>
  <c r="AA166" i="4" s="1"/>
  <c r="Z165" i="4"/>
  <c r="Z166" i="4" s="1"/>
  <c r="Y165" i="4"/>
  <c r="Y166" i="4" s="1"/>
  <c r="X165" i="4"/>
  <c r="X166" i="4" s="1"/>
  <c r="W165" i="4"/>
  <c r="W166" i="4" s="1"/>
  <c r="V165" i="4"/>
  <c r="V166" i="4" s="1"/>
  <c r="U165" i="4"/>
  <c r="U166" i="4" s="1"/>
  <c r="T165" i="4"/>
  <c r="T166" i="4" s="1"/>
  <c r="S165" i="4"/>
  <c r="S166" i="4" s="1"/>
  <c r="R165" i="4"/>
  <c r="R166" i="4" s="1"/>
  <c r="Q165" i="4"/>
  <c r="Q166" i="4" s="1"/>
  <c r="P165" i="4"/>
  <c r="P166" i="4" s="1"/>
  <c r="O165" i="4"/>
  <c r="O166" i="4" s="1"/>
  <c r="N165" i="4"/>
  <c r="N166" i="4" s="1"/>
  <c r="M165" i="4"/>
  <c r="M166" i="4" s="1"/>
  <c r="L165" i="4"/>
  <c r="L166" i="4" s="1"/>
  <c r="K165" i="4"/>
  <c r="K166" i="4" s="1"/>
  <c r="J165" i="4"/>
  <c r="J166" i="4" s="1"/>
  <c r="I165" i="4"/>
  <c r="I166" i="4" s="1"/>
  <c r="H165" i="4"/>
  <c r="H166" i="4" s="1"/>
  <c r="G165" i="4"/>
  <c r="G166" i="4" s="1"/>
  <c r="F165" i="4"/>
  <c r="D165" i="4"/>
  <c r="B165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BA161" i="4"/>
  <c r="AL161" i="4"/>
  <c r="AG161" i="4"/>
  <c r="AG162" i="4" s="1"/>
  <c r="AF161" i="4"/>
  <c r="AF162" i="4" s="1"/>
  <c r="AE161" i="4"/>
  <c r="AE162" i="4" s="1"/>
  <c r="AD161" i="4"/>
  <c r="AD162" i="4" s="1"/>
  <c r="AC161" i="4"/>
  <c r="AC162" i="4" s="1"/>
  <c r="AB161" i="4"/>
  <c r="AB162" i="4" s="1"/>
  <c r="AA161" i="4"/>
  <c r="AA162" i="4" s="1"/>
  <c r="Z161" i="4"/>
  <c r="Z162" i="4" s="1"/>
  <c r="Y161" i="4"/>
  <c r="Y162" i="4" s="1"/>
  <c r="X161" i="4"/>
  <c r="X162" i="4" s="1"/>
  <c r="W161" i="4"/>
  <c r="W162" i="4" s="1"/>
  <c r="V161" i="4"/>
  <c r="V162" i="4" s="1"/>
  <c r="U161" i="4"/>
  <c r="U162" i="4" s="1"/>
  <c r="T161" i="4"/>
  <c r="T162" i="4" s="1"/>
  <c r="S161" i="4"/>
  <c r="S162" i="4" s="1"/>
  <c r="R161" i="4"/>
  <c r="R162" i="4" s="1"/>
  <c r="Q161" i="4"/>
  <c r="Q162" i="4" s="1"/>
  <c r="P161" i="4"/>
  <c r="P162" i="4" s="1"/>
  <c r="O161" i="4"/>
  <c r="O162" i="4" s="1"/>
  <c r="N161" i="4"/>
  <c r="N162" i="4" s="1"/>
  <c r="M161" i="4"/>
  <c r="M162" i="4" s="1"/>
  <c r="L161" i="4"/>
  <c r="L162" i="4" s="1"/>
  <c r="K161" i="4"/>
  <c r="K162" i="4" s="1"/>
  <c r="J161" i="4"/>
  <c r="J162" i="4" s="1"/>
  <c r="I161" i="4"/>
  <c r="I162" i="4" s="1"/>
  <c r="H161" i="4"/>
  <c r="H162" i="4" s="1"/>
  <c r="G161" i="4"/>
  <c r="G162" i="4" s="1"/>
  <c r="F161" i="4"/>
  <c r="D161" i="4"/>
  <c r="B161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BA157" i="4"/>
  <c r="AL157" i="4"/>
  <c r="AG157" i="4"/>
  <c r="AG158" i="4" s="1"/>
  <c r="AF157" i="4"/>
  <c r="AF158" i="4" s="1"/>
  <c r="AE157" i="4"/>
  <c r="AE158" i="4" s="1"/>
  <c r="AD157" i="4"/>
  <c r="AD158" i="4" s="1"/>
  <c r="AC157" i="4"/>
  <c r="AC158" i="4" s="1"/>
  <c r="AB157" i="4"/>
  <c r="AB158" i="4" s="1"/>
  <c r="AA157" i="4"/>
  <c r="AA158" i="4" s="1"/>
  <c r="Z157" i="4"/>
  <c r="Z158" i="4" s="1"/>
  <c r="Y157" i="4"/>
  <c r="Y158" i="4" s="1"/>
  <c r="X157" i="4"/>
  <c r="X158" i="4" s="1"/>
  <c r="W157" i="4"/>
  <c r="W158" i="4" s="1"/>
  <c r="V157" i="4"/>
  <c r="V158" i="4" s="1"/>
  <c r="U157" i="4"/>
  <c r="U158" i="4" s="1"/>
  <c r="T157" i="4"/>
  <c r="T158" i="4" s="1"/>
  <c r="S157" i="4"/>
  <c r="S158" i="4" s="1"/>
  <c r="R157" i="4"/>
  <c r="R158" i="4" s="1"/>
  <c r="Q157" i="4"/>
  <c r="Q158" i="4" s="1"/>
  <c r="P157" i="4"/>
  <c r="P158" i="4" s="1"/>
  <c r="O157" i="4"/>
  <c r="O158" i="4" s="1"/>
  <c r="N157" i="4"/>
  <c r="N158" i="4" s="1"/>
  <c r="M157" i="4"/>
  <c r="M158" i="4" s="1"/>
  <c r="L157" i="4"/>
  <c r="L158" i="4" s="1"/>
  <c r="K157" i="4"/>
  <c r="K158" i="4" s="1"/>
  <c r="J157" i="4"/>
  <c r="J158" i="4" s="1"/>
  <c r="I157" i="4"/>
  <c r="I158" i="4" s="1"/>
  <c r="H157" i="4"/>
  <c r="H158" i="4" s="1"/>
  <c r="G157" i="4"/>
  <c r="G158" i="4" s="1"/>
  <c r="F157" i="4"/>
  <c r="D157" i="4"/>
  <c r="B157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BA153" i="4"/>
  <c r="AL153" i="4"/>
  <c r="AG153" i="4"/>
  <c r="AG154" i="4" s="1"/>
  <c r="AF153" i="4"/>
  <c r="AF154" i="4" s="1"/>
  <c r="AE153" i="4"/>
  <c r="AE154" i="4" s="1"/>
  <c r="AD153" i="4"/>
  <c r="AD154" i="4" s="1"/>
  <c r="AC153" i="4"/>
  <c r="AC154" i="4" s="1"/>
  <c r="AB153" i="4"/>
  <c r="AB154" i="4" s="1"/>
  <c r="AA153" i="4"/>
  <c r="AA154" i="4" s="1"/>
  <c r="Z153" i="4"/>
  <c r="Z154" i="4" s="1"/>
  <c r="Y153" i="4"/>
  <c r="Y154" i="4" s="1"/>
  <c r="X153" i="4"/>
  <c r="X154" i="4" s="1"/>
  <c r="W153" i="4"/>
  <c r="W154" i="4" s="1"/>
  <c r="V153" i="4"/>
  <c r="V154" i="4" s="1"/>
  <c r="U153" i="4"/>
  <c r="U154" i="4" s="1"/>
  <c r="T153" i="4"/>
  <c r="T154" i="4" s="1"/>
  <c r="S153" i="4"/>
  <c r="S154" i="4" s="1"/>
  <c r="R153" i="4"/>
  <c r="R154" i="4" s="1"/>
  <c r="Q153" i="4"/>
  <c r="Q154" i="4" s="1"/>
  <c r="P153" i="4"/>
  <c r="P154" i="4" s="1"/>
  <c r="O153" i="4"/>
  <c r="O154" i="4" s="1"/>
  <c r="N153" i="4"/>
  <c r="N154" i="4" s="1"/>
  <c r="M153" i="4"/>
  <c r="M154" i="4" s="1"/>
  <c r="L153" i="4"/>
  <c r="L154" i="4" s="1"/>
  <c r="K153" i="4"/>
  <c r="K154" i="4" s="1"/>
  <c r="J153" i="4"/>
  <c r="J154" i="4" s="1"/>
  <c r="I153" i="4"/>
  <c r="I154" i="4" s="1"/>
  <c r="H153" i="4"/>
  <c r="H154" i="4" s="1"/>
  <c r="G153" i="4"/>
  <c r="G154" i="4" s="1"/>
  <c r="F153" i="4"/>
  <c r="F154" i="4" s="1"/>
  <c r="D153" i="4"/>
  <c r="B153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BA149" i="4"/>
  <c r="AL149" i="4"/>
  <c r="AG149" i="4"/>
  <c r="AG150" i="4" s="1"/>
  <c r="AF149" i="4"/>
  <c r="AF150" i="4" s="1"/>
  <c r="AE149" i="4"/>
  <c r="AE150" i="4" s="1"/>
  <c r="AD149" i="4"/>
  <c r="AD150" i="4" s="1"/>
  <c r="AC149" i="4"/>
  <c r="AC150" i="4" s="1"/>
  <c r="AB149" i="4"/>
  <c r="AB150" i="4" s="1"/>
  <c r="AA149" i="4"/>
  <c r="AA150" i="4" s="1"/>
  <c r="Z149" i="4"/>
  <c r="Z150" i="4" s="1"/>
  <c r="Y149" i="4"/>
  <c r="Y150" i="4" s="1"/>
  <c r="X149" i="4"/>
  <c r="X150" i="4" s="1"/>
  <c r="W149" i="4"/>
  <c r="W150" i="4" s="1"/>
  <c r="V149" i="4"/>
  <c r="V150" i="4" s="1"/>
  <c r="U149" i="4"/>
  <c r="U150" i="4" s="1"/>
  <c r="T149" i="4"/>
  <c r="T150" i="4" s="1"/>
  <c r="S149" i="4"/>
  <c r="S150" i="4" s="1"/>
  <c r="R149" i="4"/>
  <c r="R150" i="4" s="1"/>
  <c r="Q149" i="4"/>
  <c r="Q150" i="4" s="1"/>
  <c r="P149" i="4"/>
  <c r="P150" i="4" s="1"/>
  <c r="O149" i="4"/>
  <c r="O150" i="4" s="1"/>
  <c r="N149" i="4"/>
  <c r="N150" i="4" s="1"/>
  <c r="M149" i="4"/>
  <c r="M150" i="4" s="1"/>
  <c r="L149" i="4"/>
  <c r="L150" i="4" s="1"/>
  <c r="K149" i="4"/>
  <c r="K150" i="4" s="1"/>
  <c r="J149" i="4"/>
  <c r="J150" i="4" s="1"/>
  <c r="I149" i="4"/>
  <c r="I150" i="4" s="1"/>
  <c r="H149" i="4"/>
  <c r="H150" i="4" s="1"/>
  <c r="G149" i="4"/>
  <c r="G150" i="4" s="1"/>
  <c r="F149" i="4"/>
  <c r="D149" i="4"/>
  <c r="B149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BA145" i="4"/>
  <c r="AL145" i="4"/>
  <c r="AG145" i="4"/>
  <c r="AG146" i="4" s="1"/>
  <c r="AF145" i="4"/>
  <c r="AF146" i="4" s="1"/>
  <c r="AE145" i="4"/>
  <c r="AE146" i="4" s="1"/>
  <c r="AD145" i="4"/>
  <c r="AD146" i="4" s="1"/>
  <c r="AC145" i="4"/>
  <c r="AC146" i="4" s="1"/>
  <c r="AB145" i="4"/>
  <c r="AB146" i="4" s="1"/>
  <c r="AA145" i="4"/>
  <c r="AA146" i="4" s="1"/>
  <c r="Z145" i="4"/>
  <c r="Z146" i="4" s="1"/>
  <c r="Y145" i="4"/>
  <c r="Y146" i="4" s="1"/>
  <c r="X145" i="4"/>
  <c r="X146" i="4" s="1"/>
  <c r="W145" i="4"/>
  <c r="W146" i="4" s="1"/>
  <c r="V145" i="4"/>
  <c r="V146" i="4" s="1"/>
  <c r="U145" i="4"/>
  <c r="U146" i="4" s="1"/>
  <c r="T145" i="4"/>
  <c r="T146" i="4" s="1"/>
  <c r="S145" i="4"/>
  <c r="S146" i="4" s="1"/>
  <c r="R145" i="4"/>
  <c r="R146" i="4" s="1"/>
  <c r="Q145" i="4"/>
  <c r="Q146" i="4" s="1"/>
  <c r="P145" i="4"/>
  <c r="P146" i="4" s="1"/>
  <c r="O145" i="4"/>
  <c r="O146" i="4" s="1"/>
  <c r="N145" i="4"/>
  <c r="N146" i="4" s="1"/>
  <c r="M145" i="4"/>
  <c r="M146" i="4" s="1"/>
  <c r="L145" i="4"/>
  <c r="L146" i="4" s="1"/>
  <c r="K145" i="4"/>
  <c r="K146" i="4" s="1"/>
  <c r="J145" i="4"/>
  <c r="J146" i="4" s="1"/>
  <c r="I145" i="4"/>
  <c r="I146" i="4" s="1"/>
  <c r="H145" i="4"/>
  <c r="H146" i="4" s="1"/>
  <c r="G145" i="4"/>
  <c r="G146" i="4" s="1"/>
  <c r="F145" i="4"/>
  <c r="F146" i="4" s="1"/>
  <c r="D145" i="4"/>
  <c r="B145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BA141" i="4"/>
  <c r="AL141" i="4"/>
  <c r="AG141" i="4"/>
  <c r="AG142" i="4" s="1"/>
  <c r="AF141" i="4"/>
  <c r="AF142" i="4" s="1"/>
  <c r="AE141" i="4"/>
  <c r="AE142" i="4" s="1"/>
  <c r="AD141" i="4"/>
  <c r="AD142" i="4" s="1"/>
  <c r="AC141" i="4"/>
  <c r="AC142" i="4" s="1"/>
  <c r="AB141" i="4"/>
  <c r="AB142" i="4" s="1"/>
  <c r="AA141" i="4"/>
  <c r="AA142" i="4" s="1"/>
  <c r="Z141" i="4"/>
  <c r="Z142" i="4" s="1"/>
  <c r="Y141" i="4"/>
  <c r="Y142" i="4" s="1"/>
  <c r="X141" i="4"/>
  <c r="X142" i="4" s="1"/>
  <c r="W141" i="4"/>
  <c r="W142" i="4" s="1"/>
  <c r="V141" i="4"/>
  <c r="V142" i="4" s="1"/>
  <c r="U141" i="4"/>
  <c r="U142" i="4" s="1"/>
  <c r="T141" i="4"/>
  <c r="T142" i="4" s="1"/>
  <c r="S141" i="4"/>
  <c r="S142" i="4" s="1"/>
  <c r="R141" i="4"/>
  <c r="R142" i="4" s="1"/>
  <c r="Q141" i="4"/>
  <c r="Q142" i="4" s="1"/>
  <c r="P141" i="4"/>
  <c r="P142" i="4" s="1"/>
  <c r="O141" i="4"/>
  <c r="O142" i="4" s="1"/>
  <c r="N141" i="4"/>
  <c r="N142" i="4" s="1"/>
  <c r="M141" i="4"/>
  <c r="M142" i="4" s="1"/>
  <c r="L141" i="4"/>
  <c r="L142" i="4" s="1"/>
  <c r="K141" i="4"/>
  <c r="K142" i="4" s="1"/>
  <c r="J141" i="4"/>
  <c r="J142" i="4" s="1"/>
  <c r="I141" i="4"/>
  <c r="I142" i="4" s="1"/>
  <c r="H141" i="4"/>
  <c r="H142" i="4" s="1"/>
  <c r="G141" i="4"/>
  <c r="G142" i="4" s="1"/>
  <c r="F141" i="4"/>
  <c r="D141" i="4"/>
  <c r="B141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BA137" i="4"/>
  <c r="AL137" i="4"/>
  <c r="AG137" i="4"/>
  <c r="AG138" i="4" s="1"/>
  <c r="AF137" i="4"/>
  <c r="AF138" i="4" s="1"/>
  <c r="AE137" i="4"/>
  <c r="AE138" i="4" s="1"/>
  <c r="AD137" i="4"/>
  <c r="AD138" i="4" s="1"/>
  <c r="AC137" i="4"/>
  <c r="AC138" i="4" s="1"/>
  <c r="AB137" i="4"/>
  <c r="AB138" i="4" s="1"/>
  <c r="AA137" i="4"/>
  <c r="AA138" i="4" s="1"/>
  <c r="Z137" i="4"/>
  <c r="Z138" i="4" s="1"/>
  <c r="Y137" i="4"/>
  <c r="Y138" i="4" s="1"/>
  <c r="X137" i="4"/>
  <c r="X138" i="4" s="1"/>
  <c r="W137" i="4"/>
  <c r="W138" i="4" s="1"/>
  <c r="V137" i="4"/>
  <c r="V138" i="4" s="1"/>
  <c r="U137" i="4"/>
  <c r="U138" i="4" s="1"/>
  <c r="T137" i="4"/>
  <c r="T138" i="4" s="1"/>
  <c r="S137" i="4"/>
  <c r="S138" i="4" s="1"/>
  <c r="R137" i="4"/>
  <c r="R138" i="4" s="1"/>
  <c r="Q137" i="4"/>
  <c r="Q138" i="4" s="1"/>
  <c r="P137" i="4"/>
  <c r="P138" i="4" s="1"/>
  <c r="O137" i="4"/>
  <c r="O138" i="4" s="1"/>
  <c r="N137" i="4"/>
  <c r="N138" i="4" s="1"/>
  <c r="M137" i="4"/>
  <c r="M138" i="4" s="1"/>
  <c r="L137" i="4"/>
  <c r="L138" i="4" s="1"/>
  <c r="K137" i="4"/>
  <c r="K138" i="4" s="1"/>
  <c r="J137" i="4"/>
  <c r="J138" i="4" s="1"/>
  <c r="I137" i="4"/>
  <c r="I138" i="4" s="1"/>
  <c r="H137" i="4"/>
  <c r="H138" i="4" s="1"/>
  <c r="G137" i="4"/>
  <c r="G138" i="4" s="1"/>
  <c r="F137" i="4"/>
  <c r="F138" i="4" s="1"/>
  <c r="D137" i="4"/>
  <c r="B137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BA133" i="4"/>
  <c r="AL133" i="4"/>
  <c r="AG133" i="4"/>
  <c r="AG134" i="4" s="1"/>
  <c r="AF133" i="4"/>
  <c r="AF134" i="4" s="1"/>
  <c r="AE133" i="4"/>
  <c r="AE134" i="4" s="1"/>
  <c r="AD133" i="4"/>
  <c r="AD134" i="4" s="1"/>
  <c r="AC133" i="4"/>
  <c r="AC134" i="4" s="1"/>
  <c r="AB133" i="4"/>
  <c r="AB134" i="4" s="1"/>
  <c r="AA133" i="4"/>
  <c r="AA134" i="4" s="1"/>
  <c r="Z133" i="4"/>
  <c r="Z134" i="4" s="1"/>
  <c r="Y133" i="4"/>
  <c r="Y134" i="4" s="1"/>
  <c r="X133" i="4"/>
  <c r="X134" i="4" s="1"/>
  <c r="W133" i="4"/>
  <c r="W134" i="4" s="1"/>
  <c r="V133" i="4"/>
  <c r="V134" i="4" s="1"/>
  <c r="U133" i="4"/>
  <c r="U134" i="4" s="1"/>
  <c r="T133" i="4"/>
  <c r="T134" i="4" s="1"/>
  <c r="S133" i="4"/>
  <c r="S134" i="4" s="1"/>
  <c r="R133" i="4"/>
  <c r="R134" i="4" s="1"/>
  <c r="Q133" i="4"/>
  <c r="Q134" i="4" s="1"/>
  <c r="P133" i="4"/>
  <c r="P134" i="4" s="1"/>
  <c r="O133" i="4"/>
  <c r="O134" i="4" s="1"/>
  <c r="N133" i="4"/>
  <c r="N134" i="4" s="1"/>
  <c r="M133" i="4"/>
  <c r="M134" i="4" s="1"/>
  <c r="L133" i="4"/>
  <c r="L134" i="4" s="1"/>
  <c r="K133" i="4"/>
  <c r="K134" i="4" s="1"/>
  <c r="J133" i="4"/>
  <c r="J134" i="4" s="1"/>
  <c r="I133" i="4"/>
  <c r="I134" i="4" s="1"/>
  <c r="H133" i="4"/>
  <c r="H134" i="4" s="1"/>
  <c r="G133" i="4"/>
  <c r="G134" i="4" s="1"/>
  <c r="F133" i="4"/>
  <c r="D133" i="4"/>
  <c r="B133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BA129" i="4"/>
  <c r="AL129" i="4"/>
  <c r="AG129" i="4"/>
  <c r="AG130" i="4" s="1"/>
  <c r="AF129" i="4"/>
  <c r="AF130" i="4" s="1"/>
  <c r="AE129" i="4"/>
  <c r="AE130" i="4" s="1"/>
  <c r="AD129" i="4"/>
  <c r="AD130" i="4" s="1"/>
  <c r="AC129" i="4"/>
  <c r="AC130" i="4" s="1"/>
  <c r="AB129" i="4"/>
  <c r="AB130" i="4" s="1"/>
  <c r="AA129" i="4"/>
  <c r="AA130" i="4" s="1"/>
  <c r="Z129" i="4"/>
  <c r="Z130" i="4" s="1"/>
  <c r="Y129" i="4"/>
  <c r="Y130" i="4" s="1"/>
  <c r="X129" i="4"/>
  <c r="X130" i="4" s="1"/>
  <c r="W129" i="4"/>
  <c r="W130" i="4" s="1"/>
  <c r="V129" i="4"/>
  <c r="V130" i="4" s="1"/>
  <c r="U129" i="4"/>
  <c r="U130" i="4" s="1"/>
  <c r="T129" i="4"/>
  <c r="T130" i="4" s="1"/>
  <c r="S129" i="4"/>
  <c r="S130" i="4" s="1"/>
  <c r="R129" i="4"/>
  <c r="R130" i="4" s="1"/>
  <c r="Q129" i="4"/>
  <c r="Q130" i="4" s="1"/>
  <c r="P129" i="4"/>
  <c r="P130" i="4" s="1"/>
  <c r="O129" i="4"/>
  <c r="O130" i="4" s="1"/>
  <c r="N129" i="4"/>
  <c r="N130" i="4" s="1"/>
  <c r="M129" i="4"/>
  <c r="M130" i="4" s="1"/>
  <c r="L129" i="4"/>
  <c r="L130" i="4" s="1"/>
  <c r="K129" i="4"/>
  <c r="K130" i="4" s="1"/>
  <c r="J129" i="4"/>
  <c r="J130" i="4" s="1"/>
  <c r="I129" i="4"/>
  <c r="I130" i="4" s="1"/>
  <c r="H129" i="4"/>
  <c r="H130" i="4" s="1"/>
  <c r="G129" i="4"/>
  <c r="G130" i="4" s="1"/>
  <c r="F129" i="4"/>
  <c r="F130" i="4" s="1"/>
  <c r="D129" i="4"/>
  <c r="B129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BA125" i="4"/>
  <c r="AL125" i="4"/>
  <c r="AG125" i="4"/>
  <c r="AG126" i="4" s="1"/>
  <c r="AF125" i="4"/>
  <c r="AF126" i="4" s="1"/>
  <c r="AE125" i="4"/>
  <c r="AE126" i="4" s="1"/>
  <c r="AD125" i="4"/>
  <c r="AD126" i="4" s="1"/>
  <c r="AC125" i="4"/>
  <c r="AC126" i="4" s="1"/>
  <c r="AB125" i="4"/>
  <c r="AB126" i="4" s="1"/>
  <c r="AA125" i="4"/>
  <c r="AA126" i="4" s="1"/>
  <c r="Z125" i="4"/>
  <c r="Z126" i="4" s="1"/>
  <c r="Y125" i="4"/>
  <c r="Y126" i="4" s="1"/>
  <c r="X125" i="4"/>
  <c r="X126" i="4" s="1"/>
  <c r="W125" i="4"/>
  <c r="W126" i="4" s="1"/>
  <c r="V125" i="4"/>
  <c r="V126" i="4" s="1"/>
  <c r="U125" i="4"/>
  <c r="U126" i="4" s="1"/>
  <c r="T125" i="4"/>
  <c r="T126" i="4" s="1"/>
  <c r="S125" i="4"/>
  <c r="S126" i="4" s="1"/>
  <c r="R125" i="4"/>
  <c r="R126" i="4" s="1"/>
  <c r="Q125" i="4"/>
  <c r="Q126" i="4" s="1"/>
  <c r="P125" i="4"/>
  <c r="P126" i="4" s="1"/>
  <c r="O125" i="4"/>
  <c r="O126" i="4" s="1"/>
  <c r="N125" i="4"/>
  <c r="N126" i="4" s="1"/>
  <c r="M125" i="4"/>
  <c r="M126" i="4" s="1"/>
  <c r="L125" i="4"/>
  <c r="L126" i="4" s="1"/>
  <c r="K125" i="4"/>
  <c r="K126" i="4" s="1"/>
  <c r="J125" i="4"/>
  <c r="J126" i="4" s="1"/>
  <c r="I125" i="4"/>
  <c r="I126" i="4" s="1"/>
  <c r="H125" i="4"/>
  <c r="H126" i="4" s="1"/>
  <c r="G125" i="4"/>
  <c r="G126" i="4" s="1"/>
  <c r="F125" i="4"/>
  <c r="D125" i="4"/>
  <c r="B125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BA121" i="4"/>
  <c r="AL121" i="4"/>
  <c r="AG121" i="4"/>
  <c r="AG122" i="4" s="1"/>
  <c r="AF121" i="4"/>
  <c r="AF122" i="4" s="1"/>
  <c r="AE121" i="4"/>
  <c r="AE122" i="4" s="1"/>
  <c r="AD121" i="4"/>
  <c r="AD122" i="4" s="1"/>
  <c r="AC121" i="4"/>
  <c r="AC122" i="4" s="1"/>
  <c r="AB121" i="4"/>
  <c r="AB122" i="4" s="1"/>
  <c r="AA121" i="4"/>
  <c r="AA122" i="4" s="1"/>
  <c r="Z121" i="4"/>
  <c r="Z122" i="4" s="1"/>
  <c r="Y121" i="4"/>
  <c r="Y122" i="4" s="1"/>
  <c r="X121" i="4"/>
  <c r="X122" i="4" s="1"/>
  <c r="W121" i="4"/>
  <c r="W122" i="4" s="1"/>
  <c r="V121" i="4"/>
  <c r="V122" i="4" s="1"/>
  <c r="U121" i="4"/>
  <c r="U122" i="4" s="1"/>
  <c r="T121" i="4"/>
  <c r="T122" i="4" s="1"/>
  <c r="S121" i="4"/>
  <c r="S122" i="4" s="1"/>
  <c r="R121" i="4"/>
  <c r="R122" i="4" s="1"/>
  <c r="Q121" i="4"/>
  <c r="Q122" i="4" s="1"/>
  <c r="P121" i="4"/>
  <c r="P122" i="4" s="1"/>
  <c r="O121" i="4"/>
  <c r="O122" i="4" s="1"/>
  <c r="N121" i="4"/>
  <c r="N122" i="4" s="1"/>
  <c r="M121" i="4"/>
  <c r="M122" i="4" s="1"/>
  <c r="L121" i="4"/>
  <c r="L122" i="4" s="1"/>
  <c r="K121" i="4"/>
  <c r="K122" i="4" s="1"/>
  <c r="J121" i="4"/>
  <c r="J122" i="4" s="1"/>
  <c r="I121" i="4"/>
  <c r="I122" i="4" s="1"/>
  <c r="H121" i="4"/>
  <c r="H122" i="4" s="1"/>
  <c r="G121" i="4"/>
  <c r="G122" i="4" s="1"/>
  <c r="F121" i="4"/>
  <c r="F122" i="4" s="1"/>
  <c r="D121" i="4"/>
  <c r="B121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BA117" i="4"/>
  <c r="AL117" i="4"/>
  <c r="AG117" i="4"/>
  <c r="AG118" i="4" s="1"/>
  <c r="AF117" i="4"/>
  <c r="AF118" i="4" s="1"/>
  <c r="AE117" i="4"/>
  <c r="AE118" i="4" s="1"/>
  <c r="AD117" i="4"/>
  <c r="AD118" i="4" s="1"/>
  <c r="AC117" i="4"/>
  <c r="AC118" i="4" s="1"/>
  <c r="AB117" i="4"/>
  <c r="AB118" i="4" s="1"/>
  <c r="AA117" i="4"/>
  <c r="AA118" i="4" s="1"/>
  <c r="Z117" i="4"/>
  <c r="Z118" i="4" s="1"/>
  <c r="Y117" i="4"/>
  <c r="Y118" i="4" s="1"/>
  <c r="X117" i="4"/>
  <c r="X118" i="4" s="1"/>
  <c r="W117" i="4"/>
  <c r="W118" i="4" s="1"/>
  <c r="V117" i="4"/>
  <c r="V118" i="4" s="1"/>
  <c r="U117" i="4"/>
  <c r="U118" i="4" s="1"/>
  <c r="T117" i="4"/>
  <c r="T118" i="4" s="1"/>
  <c r="S117" i="4"/>
  <c r="S118" i="4" s="1"/>
  <c r="R117" i="4"/>
  <c r="R118" i="4" s="1"/>
  <c r="Q117" i="4"/>
  <c r="Q118" i="4" s="1"/>
  <c r="P117" i="4"/>
  <c r="P118" i="4" s="1"/>
  <c r="O117" i="4"/>
  <c r="O118" i="4" s="1"/>
  <c r="N117" i="4"/>
  <c r="N118" i="4" s="1"/>
  <c r="M117" i="4"/>
  <c r="M118" i="4" s="1"/>
  <c r="L117" i="4"/>
  <c r="L118" i="4" s="1"/>
  <c r="K117" i="4"/>
  <c r="K118" i="4" s="1"/>
  <c r="J117" i="4"/>
  <c r="J118" i="4" s="1"/>
  <c r="I117" i="4"/>
  <c r="I118" i="4" s="1"/>
  <c r="H117" i="4"/>
  <c r="H118" i="4" s="1"/>
  <c r="G117" i="4"/>
  <c r="G118" i="4" s="1"/>
  <c r="F117" i="4"/>
  <c r="D117" i="4"/>
  <c r="B117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BA113" i="4"/>
  <c r="AL113" i="4"/>
  <c r="AG113" i="4"/>
  <c r="AG114" i="4" s="1"/>
  <c r="AF113" i="4"/>
  <c r="AF114" i="4" s="1"/>
  <c r="AE113" i="4"/>
  <c r="AE114" i="4" s="1"/>
  <c r="AD113" i="4"/>
  <c r="AD114" i="4" s="1"/>
  <c r="AC113" i="4"/>
  <c r="AC114" i="4" s="1"/>
  <c r="AB113" i="4"/>
  <c r="AB114" i="4" s="1"/>
  <c r="AA113" i="4"/>
  <c r="AA114" i="4" s="1"/>
  <c r="Z113" i="4"/>
  <c r="Z114" i="4" s="1"/>
  <c r="Y113" i="4"/>
  <c r="Y114" i="4" s="1"/>
  <c r="X113" i="4"/>
  <c r="X114" i="4" s="1"/>
  <c r="W113" i="4"/>
  <c r="W114" i="4" s="1"/>
  <c r="V113" i="4"/>
  <c r="V114" i="4" s="1"/>
  <c r="U113" i="4"/>
  <c r="U114" i="4" s="1"/>
  <c r="T113" i="4"/>
  <c r="T114" i="4" s="1"/>
  <c r="S113" i="4"/>
  <c r="S114" i="4" s="1"/>
  <c r="R113" i="4"/>
  <c r="R114" i="4" s="1"/>
  <c r="Q113" i="4"/>
  <c r="Q114" i="4" s="1"/>
  <c r="P113" i="4"/>
  <c r="P114" i="4" s="1"/>
  <c r="O113" i="4"/>
  <c r="O114" i="4" s="1"/>
  <c r="N113" i="4"/>
  <c r="N114" i="4" s="1"/>
  <c r="M113" i="4"/>
  <c r="M114" i="4" s="1"/>
  <c r="L113" i="4"/>
  <c r="L114" i="4" s="1"/>
  <c r="K113" i="4"/>
  <c r="K114" i="4" s="1"/>
  <c r="J113" i="4"/>
  <c r="J114" i="4" s="1"/>
  <c r="I113" i="4"/>
  <c r="I114" i="4" s="1"/>
  <c r="H113" i="4"/>
  <c r="H114" i="4" s="1"/>
  <c r="G113" i="4"/>
  <c r="G114" i="4" s="1"/>
  <c r="F113" i="4"/>
  <c r="F114" i="4" s="1"/>
  <c r="D113" i="4"/>
  <c r="B113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BA109" i="4"/>
  <c r="AL109" i="4"/>
  <c r="AG109" i="4"/>
  <c r="AG110" i="4" s="1"/>
  <c r="AF109" i="4"/>
  <c r="AF110" i="4" s="1"/>
  <c r="AE109" i="4"/>
  <c r="AE110" i="4" s="1"/>
  <c r="AD109" i="4"/>
  <c r="AD110" i="4" s="1"/>
  <c r="AC109" i="4"/>
  <c r="AC110" i="4" s="1"/>
  <c r="AB109" i="4"/>
  <c r="AB110" i="4" s="1"/>
  <c r="AA109" i="4"/>
  <c r="AA110" i="4" s="1"/>
  <c r="Z109" i="4"/>
  <c r="Z110" i="4" s="1"/>
  <c r="Y109" i="4"/>
  <c r="Y110" i="4" s="1"/>
  <c r="X109" i="4"/>
  <c r="X110" i="4" s="1"/>
  <c r="W109" i="4"/>
  <c r="W110" i="4" s="1"/>
  <c r="V109" i="4"/>
  <c r="V110" i="4" s="1"/>
  <c r="U109" i="4"/>
  <c r="U110" i="4" s="1"/>
  <c r="T109" i="4"/>
  <c r="T110" i="4" s="1"/>
  <c r="S109" i="4"/>
  <c r="S110" i="4" s="1"/>
  <c r="R109" i="4"/>
  <c r="R110" i="4" s="1"/>
  <c r="Q109" i="4"/>
  <c r="Q110" i="4" s="1"/>
  <c r="P109" i="4"/>
  <c r="P110" i="4" s="1"/>
  <c r="O109" i="4"/>
  <c r="O110" i="4" s="1"/>
  <c r="N109" i="4"/>
  <c r="N110" i="4" s="1"/>
  <c r="M109" i="4"/>
  <c r="M110" i="4" s="1"/>
  <c r="L109" i="4"/>
  <c r="L110" i="4" s="1"/>
  <c r="K109" i="4"/>
  <c r="K110" i="4" s="1"/>
  <c r="J109" i="4"/>
  <c r="J110" i="4" s="1"/>
  <c r="I109" i="4"/>
  <c r="I110" i="4" s="1"/>
  <c r="H109" i="4"/>
  <c r="H110" i="4" s="1"/>
  <c r="G109" i="4"/>
  <c r="G110" i="4" s="1"/>
  <c r="F109" i="4"/>
  <c r="D109" i="4"/>
  <c r="B109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BA105" i="4"/>
  <c r="AL105" i="4"/>
  <c r="AG105" i="4"/>
  <c r="AG106" i="4" s="1"/>
  <c r="AF105" i="4"/>
  <c r="AF106" i="4" s="1"/>
  <c r="AE105" i="4"/>
  <c r="AE106" i="4" s="1"/>
  <c r="AD105" i="4"/>
  <c r="AD106" i="4" s="1"/>
  <c r="AC105" i="4"/>
  <c r="AC106" i="4" s="1"/>
  <c r="AB105" i="4"/>
  <c r="AB106" i="4" s="1"/>
  <c r="AA105" i="4"/>
  <c r="AA106" i="4" s="1"/>
  <c r="Z105" i="4"/>
  <c r="Z106" i="4" s="1"/>
  <c r="Y105" i="4"/>
  <c r="Y106" i="4" s="1"/>
  <c r="X105" i="4"/>
  <c r="X106" i="4" s="1"/>
  <c r="W105" i="4"/>
  <c r="W106" i="4" s="1"/>
  <c r="V105" i="4"/>
  <c r="V106" i="4" s="1"/>
  <c r="U105" i="4"/>
  <c r="U106" i="4" s="1"/>
  <c r="T105" i="4"/>
  <c r="T106" i="4" s="1"/>
  <c r="S105" i="4"/>
  <c r="S106" i="4" s="1"/>
  <c r="R105" i="4"/>
  <c r="R106" i="4" s="1"/>
  <c r="Q105" i="4"/>
  <c r="Q106" i="4" s="1"/>
  <c r="P105" i="4"/>
  <c r="P106" i="4" s="1"/>
  <c r="O105" i="4"/>
  <c r="O106" i="4" s="1"/>
  <c r="N105" i="4"/>
  <c r="N106" i="4" s="1"/>
  <c r="M105" i="4"/>
  <c r="M106" i="4" s="1"/>
  <c r="L105" i="4"/>
  <c r="L106" i="4" s="1"/>
  <c r="K105" i="4"/>
  <c r="K106" i="4" s="1"/>
  <c r="J105" i="4"/>
  <c r="J106" i="4" s="1"/>
  <c r="I105" i="4"/>
  <c r="I106" i="4" s="1"/>
  <c r="H105" i="4"/>
  <c r="H106" i="4" s="1"/>
  <c r="G105" i="4"/>
  <c r="G106" i="4" s="1"/>
  <c r="F105" i="4"/>
  <c r="F106" i="4" s="1"/>
  <c r="D105" i="4"/>
  <c r="B105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BA101" i="4"/>
  <c r="AL101" i="4"/>
  <c r="AG101" i="4"/>
  <c r="AG102" i="4" s="1"/>
  <c r="AF101" i="4"/>
  <c r="AF102" i="4" s="1"/>
  <c r="AE101" i="4"/>
  <c r="AE102" i="4" s="1"/>
  <c r="AD101" i="4"/>
  <c r="AD102" i="4" s="1"/>
  <c r="AC101" i="4"/>
  <c r="AC102" i="4" s="1"/>
  <c r="AB101" i="4"/>
  <c r="AB102" i="4" s="1"/>
  <c r="AA101" i="4"/>
  <c r="AA102" i="4" s="1"/>
  <c r="Z101" i="4"/>
  <c r="Z102" i="4" s="1"/>
  <c r="Y101" i="4"/>
  <c r="Y102" i="4" s="1"/>
  <c r="X101" i="4"/>
  <c r="X102" i="4" s="1"/>
  <c r="W101" i="4"/>
  <c r="W102" i="4" s="1"/>
  <c r="V101" i="4"/>
  <c r="V102" i="4" s="1"/>
  <c r="U101" i="4"/>
  <c r="U102" i="4" s="1"/>
  <c r="T101" i="4"/>
  <c r="T102" i="4" s="1"/>
  <c r="S101" i="4"/>
  <c r="S102" i="4" s="1"/>
  <c r="R101" i="4"/>
  <c r="R102" i="4" s="1"/>
  <c r="Q101" i="4"/>
  <c r="Q102" i="4" s="1"/>
  <c r="P101" i="4"/>
  <c r="P102" i="4" s="1"/>
  <c r="O101" i="4"/>
  <c r="O102" i="4" s="1"/>
  <c r="N101" i="4"/>
  <c r="N102" i="4" s="1"/>
  <c r="M101" i="4"/>
  <c r="M102" i="4" s="1"/>
  <c r="L101" i="4"/>
  <c r="L102" i="4" s="1"/>
  <c r="K101" i="4"/>
  <c r="K102" i="4" s="1"/>
  <c r="J101" i="4"/>
  <c r="J102" i="4" s="1"/>
  <c r="I101" i="4"/>
  <c r="I102" i="4" s="1"/>
  <c r="H101" i="4"/>
  <c r="H102" i="4" s="1"/>
  <c r="G101" i="4"/>
  <c r="G102" i="4" s="1"/>
  <c r="F101" i="4"/>
  <c r="D101" i="4"/>
  <c r="B101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BA97" i="4"/>
  <c r="AL97" i="4"/>
  <c r="AG97" i="4"/>
  <c r="AG98" i="4" s="1"/>
  <c r="AF97" i="4"/>
  <c r="AF98" i="4" s="1"/>
  <c r="AE97" i="4"/>
  <c r="AE98" i="4" s="1"/>
  <c r="AD97" i="4"/>
  <c r="AD98" i="4" s="1"/>
  <c r="AC97" i="4"/>
  <c r="AC98" i="4" s="1"/>
  <c r="AB97" i="4"/>
  <c r="AB98" i="4" s="1"/>
  <c r="AA97" i="4"/>
  <c r="AA98" i="4" s="1"/>
  <c r="Z97" i="4"/>
  <c r="Z98" i="4" s="1"/>
  <c r="Y97" i="4"/>
  <c r="Y98" i="4" s="1"/>
  <c r="X97" i="4"/>
  <c r="X98" i="4" s="1"/>
  <c r="W97" i="4"/>
  <c r="W98" i="4" s="1"/>
  <c r="V97" i="4"/>
  <c r="V98" i="4" s="1"/>
  <c r="U97" i="4"/>
  <c r="U98" i="4" s="1"/>
  <c r="T97" i="4"/>
  <c r="T98" i="4" s="1"/>
  <c r="S97" i="4"/>
  <c r="S98" i="4" s="1"/>
  <c r="R97" i="4"/>
  <c r="R98" i="4" s="1"/>
  <c r="Q97" i="4"/>
  <c r="Q98" i="4" s="1"/>
  <c r="P97" i="4"/>
  <c r="P98" i="4" s="1"/>
  <c r="O97" i="4"/>
  <c r="O98" i="4" s="1"/>
  <c r="N97" i="4"/>
  <c r="N98" i="4" s="1"/>
  <c r="M97" i="4"/>
  <c r="M98" i="4" s="1"/>
  <c r="L97" i="4"/>
  <c r="L98" i="4" s="1"/>
  <c r="K97" i="4"/>
  <c r="K98" i="4" s="1"/>
  <c r="J97" i="4"/>
  <c r="J98" i="4" s="1"/>
  <c r="I97" i="4"/>
  <c r="I98" i="4" s="1"/>
  <c r="H97" i="4"/>
  <c r="H98" i="4" s="1"/>
  <c r="G97" i="4"/>
  <c r="G98" i="4" s="1"/>
  <c r="F97" i="4"/>
  <c r="F98" i="4" s="1"/>
  <c r="D97" i="4"/>
  <c r="B97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BA93" i="4"/>
  <c r="AL93" i="4"/>
  <c r="AG93" i="4"/>
  <c r="AG94" i="4" s="1"/>
  <c r="AF93" i="4"/>
  <c r="AF94" i="4" s="1"/>
  <c r="AE93" i="4"/>
  <c r="AE94" i="4" s="1"/>
  <c r="AD93" i="4"/>
  <c r="AD94" i="4" s="1"/>
  <c r="AC93" i="4"/>
  <c r="AC94" i="4" s="1"/>
  <c r="AB93" i="4"/>
  <c r="AB94" i="4" s="1"/>
  <c r="AA93" i="4"/>
  <c r="AA94" i="4" s="1"/>
  <c r="Z93" i="4"/>
  <c r="Z94" i="4" s="1"/>
  <c r="Y93" i="4"/>
  <c r="Y94" i="4" s="1"/>
  <c r="X93" i="4"/>
  <c r="X94" i="4" s="1"/>
  <c r="W93" i="4"/>
  <c r="W94" i="4" s="1"/>
  <c r="V93" i="4"/>
  <c r="V94" i="4" s="1"/>
  <c r="U93" i="4"/>
  <c r="U94" i="4" s="1"/>
  <c r="T93" i="4"/>
  <c r="T94" i="4" s="1"/>
  <c r="S93" i="4"/>
  <c r="S94" i="4" s="1"/>
  <c r="R93" i="4"/>
  <c r="R94" i="4" s="1"/>
  <c r="Q93" i="4"/>
  <c r="Q94" i="4" s="1"/>
  <c r="P93" i="4"/>
  <c r="P94" i="4" s="1"/>
  <c r="O93" i="4"/>
  <c r="O94" i="4" s="1"/>
  <c r="N93" i="4"/>
  <c r="N94" i="4" s="1"/>
  <c r="M93" i="4"/>
  <c r="M94" i="4" s="1"/>
  <c r="L93" i="4"/>
  <c r="L94" i="4" s="1"/>
  <c r="K93" i="4"/>
  <c r="K94" i="4" s="1"/>
  <c r="J93" i="4"/>
  <c r="J94" i="4" s="1"/>
  <c r="I93" i="4"/>
  <c r="I94" i="4" s="1"/>
  <c r="H93" i="4"/>
  <c r="H94" i="4" s="1"/>
  <c r="G93" i="4"/>
  <c r="G94" i="4" s="1"/>
  <c r="F93" i="4"/>
  <c r="D93" i="4"/>
  <c r="B93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BA89" i="4"/>
  <c r="AL89" i="4"/>
  <c r="AG89" i="4"/>
  <c r="AG90" i="4" s="1"/>
  <c r="AF89" i="4"/>
  <c r="AF90" i="4" s="1"/>
  <c r="AE89" i="4"/>
  <c r="AE90" i="4" s="1"/>
  <c r="AD89" i="4"/>
  <c r="AD90" i="4" s="1"/>
  <c r="AC89" i="4"/>
  <c r="AC90" i="4" s="1"/>
  <c r="AB89" i="4"/>
  <c r="AB90" i="4" s="1"/>
  <c r="AA89" i="4"/>
  <c r="AA90" i="4" s="1"/>
  <c r="Z89" i="4"/>
  <c r="Z90" i="4" s="1"/>
  <c r="Y89" i="4"/>
  <c r="Y90" i="4" s="1"/>
  <c r="X89" i="4"/>
  <c r="X90" i="4" s="1"/>
  <c r="W89" i="4"/>
  <c r="W90" i="4" s="1"/>
  <c r="V89" i="4"/>
  <c r="V90" i="4" s="1"/>
  <c r="U89" i="4"/>
  <c r="U90" i="4" s="1"/>
  <c r="T89" i="4"/>
  <c r="T90" i="4" s="1"/>
  <c r="S89" i="4"/>
  <c r="S90" i="4" s="1"/>
  <c r="R89" i="4"/>
  <c r="R90" i="4" s="1"/>
  <c r="Q89" i="4"/>
  <c r="Q90" i="4" s="1"/>
  <c r="P89" i="4"/>
  <c r="P90" i="4" s="1"/>
  <c r="O89" i="4"/>
  <c r="O90" i="4" s="1"/>
  <c r="N89" i="4"/>
  <c r="N90" i="4" s="1"/>
  <c r="M89" i="4"/>
  <c r="M90" i="4" s="1"/>
  <c r="L89" i="4"/>
  <c r="L90" i="4" s="1"/>
  <c r="K89" i="4"/>
  <c r="K90" i="4" s="1"/>
  <c r="J89" i="4"/>
  <c r="J90" i="4" s="1"/>
  <c r="I89" i="4"/>
  <c r="I90" i="4" s="1"/>
  <c r="H89" i="4"/>
  <c r="H90" i="4" s="1"/>
  <c r="G89" i="4"/>
  <c r="G90" i="4" s="1"/>
  <c r="F89" i="4"/>
  <c r="F90" i="4" s="1"/>
  <c r="D89" i="4"/>
  <c r="B89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BA85" i="4"/>
  <c r="AL85" i="4"/>
  <c r="AG85" i="4"/>
  <c r="AG86" i="4" s="1"/>
  <c r="AF85" i="4"/>
  <c r="AF86" i="4" s="1"/>
  <c r="AE85" i="4"/>
  <c r="AE86" i="4" s="1"/>
  <c r="AD85" i="4"/>
  <c r="AD86" i="4" s="1"/>
  <c r="AC85" i="4"/>
  <c r="AC86" i="4" s="1"/>
  <c r="AB85" i="4"/>
  <c r="AB86" i="4" s="1"/>
  <c r="AA85" i="4"/>
  <c r="AA86" i="4" s="1"/>
  <c r="Z85" i="4"/>
  <c r="Z86" i="4" s="1"/>
  <c r="Y85" i="4"/>
  <c r="Y86" i="4" s="1"/>
  <c r="X85" i="4"/>
  <c r="X86" i="4" s="1"/>
  <c r="W85" i="4"/>
  <c r="W86" i="4" s="1"/>
  <c r="V85" i="4"/>
  <c r="V86" i="4" s="1"/>
  <c r="U85" i="4"/>
  <c r="U86" i="4" s="1"/>
  <c r="T85" i="4"/>
  <c r="T86" i="4" s="1"/>
  <c r="S85" i="4"/>
  <c r="S86" i="4" s="1"/>
  <c r="R85" i="4"/>
  <c r="R86" i="4" s="1"/>
  <c r="Q85" i="4"/>
  <c r="Q86" i="4" s="1"/>
  <c r="P85" i="4"/>
  <c r="P86" i="4" s="1"/>
  <c r="O85" i="4"/>
  <c r="O86" i="4" s="1"/>
  <c r="N85" i="4"/>
  <c r="N86" i="4" s="1"/>
  <c r="M85" i="4"/>
  <c r="M86" i="4" s="1"/>
  <c r="L85" i="4"/>
  <c r="L86" i="4" s="1"/>
  <c r="K85" i="4"/>
  <c r="K86" i="4" s="1"/>
  <c r="J85" i="4"/>
  <c r="J86" i="4" s="1"/>
  <c r="I85" i="4"/>
  <c r="I86" i="4" s="1"/>
  <c r="H85" i="4"/>
  <c r="H86" i="4" s="1"/>
  <c r="G85" i="4"/>
  <c r="G86" i="4" s="1"/>
  <c r="F85" i="4"/>
  <c r="D85" i="4"/>
  <c r="B85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BA81" i="4"/>
  <c r="AL81" i="4"/>
  <c r="AG81" i="4"/>
  <c r="AG82" i="4" s="1"/>
  <c r="AF81" i="4"/>
  <c r="AF82" i="4" s="1"/>
  <c r="AE81" i="4"/>
  <c r="AE82" i="4" s="1"/>
  <c r="AD81" i="4"/>
  <c r="AD82" i="4" s="1"/>
  <c r="AC81" i="4"/>
  <c r="AC82" i="4" s="1"/>
  <c r="AB81" i="4"/>
  <c r="AB82" i="4" s="1"/>
  <c r="AA81" i="4"/>
  <c r="AA82" i="4" s="1"/>
  <c r="Z81" i="4"/>
  <c r="Z82" i="4" s="1"/>
  <c r="Y81" i="4"/>
  <c r="Y82" i="4" s="1"/>
  <c r="X81" i="4"/>
  <c r="X82" i="4" s="1"/>
  <c r="W81" i="4"/>
  <c r="W82" i="4" s="1"/>
  <c r="V81" i="4"/>
  <c r="V82" i="4" s="1"/>
  <c r="U81" i="4"/>
  <c r="U82" i="4" s="1"/>
  <c r="T81" i="4"/>
  <c r="T82" i="4" s="1"/>
  <c r="S81" i="4"/>
  <c r="S82" i="4" s="1"/>
  <c r="R81" i="4"/>
  <c r="R82" i="4" s="1"/>
  <c r="Q81" i="4"/>
  <c r="Q82" i="4" s="1"/>
  <c r="P81" i="4"/>
  <c r="P82" i="4" s="1"/>
  <c r="O81" i="4"/>
  <c r="O82" i="4" s="1"/>
  <c r="N81" i="4"/>
  <c r="N82" i="4" s="1"/>
  <c r="M81" i="4"/>
  <c r="M82" i="4" s="1"/>
  <c r="L81" i="4"/>
  <c r="L82" i="4" s="1"/>
  <c r="K81" i="4"/>
  <c r="K82" i="4" s="1"/>
  <c r="J81" i="4"/>
  <c r="J82" i="4" s="1"/>
  <c r="I81" i="4"/>
  <c r="I82" i="4" s="1"/>
  <c r="H81" i="4"/>
  <c r="H82" i="4" s="1"/>
  <c r="G81" i="4"/>
  <c r="G82" i="4" s="1"/>
  <c r="F81" i="4"/>
  <c r="F82" i="4" s="1"/>
  <c r="D81" i="4"/>
  <c r="B81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BA77" i="4"/>
  <c r="AL77" i="4"/>
  <c r="AG77" i="4"/>
  <c r="AG78" i="4" s="1"/>
  <c r="AF77" i="4"/>
  <c r="AF78" i="4" s="1"/>
  <c r="AE77" i="4"/>
  <c r="AE78" i="4" s="1"/>
  <c r="AD77" i="4"/>
  <c r="AD78" i="4" s="1"/>
  <c r="AC77" i="4"/>
  <c r="AC78" i="4" s="1"/>
  <c r="AB77" i="4"/>
  <c r="AB78" i="4" s="1"/>
  <c r="AA77" i="4"/>
  <c r="AA78" i="4" s="1"/>
  <c r="Z77" i="4"/>
  <c r="Z78" i="4" s="1"/>
  <c r="Y77" i="4"/>
  <c r="Y78" i="4" s="1"/>
  <c r="X77" i="4"/>
  <c r="X78" i="4" s="1"/>
  <c r="W77" i="4"/>
  <c r="W78" i="4" s="1"/>
  <c r="V77" i="4"/>
  <c r="V78" i="4" s="1"/>
  <c r="U77" i="4"/>
  <c r="U78" i="4" s="1"/>
  <c r="T77" i="4"/>
  <c r="T78" i="4" s="1"/>
  <c r="S77" i="4"/>
  <c r="S78" i="4" s="1"/>
  <c r="R77" i="4"/>
  <c r="R78" i="4" s="1"/>
  <c r="Q77" i="4"/>
  <c r="Q78" i="4" s="1"/>
  <c r="P77" i="4"/>
  <c r="P78" i="4" s="1"/>
  <c r="O77" i="4"/>
  <c r="O78" i="4" s="1"/>
  <c r="N77" i="4"/>
  <c r="N78" i="4" s="1"/>
  <c r="M77" i="4"/>
  <c r="M78" i="4" s="1"/>
  <c r="L77" i="4"/>
  <c r="L78" i="4" s="1"/>
  <c r="K77" i="4"/>
  <c r="K78" i="4" s="1"/>
  <c r="J77" i="4"/>
  <c r="J78" i="4" s="1"/>
  <c r="I77" i="4"/>
  <c r="I78" i="4" s="1"/>
  <c r="H77" i="4"/>
  <c r="H78" i="4" s="1"/>
  <c r="G77" i="4"/>
  <c r="G78" i="4" s="1"/>
  <c r="F77" i="4"/>
  <c r="D77" i="4"/>
  <c r="B77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BA73" i="4"/>
  <c r="AL73" i="4"/>
  <c r="AG73" i="4"/>
  <c r="AG74" i="4" s="1"/>
  <c r="AF73" i="4"/>
  <c r="AF74" i="4" s="1"/>
  <c r="AE73" i="4"/>
  <c r="AE74" i="4" s="1"/>
  <c r="AD73" i="4"/>
  <c r="AD74" i="4" s="1"/>
  <c r="AC73" i="4"/>
  <c r="AC74" i="4" s="1"/>
  <c r="AB73" i="4"/>
  <c r="AB74" i="4" s="1"/>
  <c r="AA73" i="4"/>
  <c r="AA74" i="4" s="1"/>
  <c r="Z73" i="4"/>
  <c r="Z74" i="4" s="1"/>
  <c r="Y73" i="4"/>
  <c r="Y74" i="4" s="1"/>
  <c r="X73" i="4"/>
  <c r="X74" i="4" s="1"/>
  <c r="W73" i="4"/>
  <c r="W74" i="4" s="1"/>
  <c r="V73" i="4"/>
  <c r="V74" i="4" s="1"/>
  <c r="U73" i="4"/>
  <c r="U74" i="4" s="1"/>
  <c r="T73" i="4"/>
  <c r="T74" i="4" s="1"/>
  <c r="S73" i="4"/>
  <c r="S74" i="4" s="1"/>
  <c r="R73" i="4"/>
  <c r="R74" i="4" s="1"/>
  <c r="Q73" i="4"/>
  <c r="Q74" i="4" s="1"/>
  <c r="P73" i="4"/>
  <c r="P74" i="4" s="1"/>
  <c r="O73" i="4"/>
  <c r="O74" i="4" s="1"/>
  <c r="N73" i="4"/>
  <c r="N74" i="4" s="1"/>
  <c r="M73" i="4"/>
  <c r="M74" i="4" s="1"/>
  <c r="L73" i="4"/>
  <c r="L74" i="4" s="1"/>
  <c r="K73" i="4"/>
  <c r="K74" i="4" s="1"/>
  <c r="J73" i="4"/>
  <c r="J74" i="4" s="1"/>
  <c r="I73" i="4"/>
  <c r="I74" i="4" s="1"/>
  <c r="H73" i="4"/>
  <c r="H74" i="4" s="1"/>
  <c r="G73" i="4"/>
  <c r="G74" i="4" s="1"/>
  <c r="F73" i="4"/>
  <c r="F74" i="4" s="1"/>
  <c r="D73" i="4"/>
  <c r="B73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BA69" i="4"/>
  <c r="AL69" i="4"/>
  <c r="AG69" i="4"/>
  <c r="AG70" i="4" s="1"/>
  <c r="AF69" i="4"/>
  <c r="AF70" i="4" s="1"/>
  <c r="AE69" i="4"/>
  <c r="AE70" i="4" s="1"/>
  <c r="AD69" i="4"/>
  <c r="AD70" i="4" s="1"/>
  <c r="AC69" i="4"/>
  <c r="AC70" i="4" s="1"/>
  <c r="AB69" i="4"/>
  <c r="AB70" i="4" s="1"/>
  <c r="AA69" i="4"/>
  <c r="AA70" i="4" s="1"/>
  <c r="Z69" i="4"/>
  <c r="Z70" i="4" s="1"/>
  <c r="Y69" i="4"/>
  <c r="Y70" i="4" s="1"/>
  <c r="X69" i="4"/>
  <c r="X70" i="4" s="1"/>
  <c r="W69" i="4"/>
  <c r="W70" i="4" s="1"/>
  <c r="V69" i="4"/>
  <c r="V70" i="4" s="1"/>
  <c r="U69" i="4"/>
  <c r="U70" i="4" s="1"/>
  <c r="T69" i="4"/>
  <c r="T70" i="4" s="1"/>
  <c r="S69" i="4"/>
  <c r="S70" i="4" s="1"/>
  <c r="R69" i="4"/>
  <c r="R70" i="4" s="1"/>
  <c r="Q69" i="4"/>
  <c r="Q70" i="4" s="1"/>
  <c r="P69" i="4"/>
  <c r="P70" i="4" s="1"/>
  <c r="O69" i="4"/>
  <c r="O70" i="4" s="1"/>
  <c r="N69" i="4"/>
  <c r="N70" i="4" s="1"/>
  <c r="M69" i="4"/>
  <c r="M70" i="4" s="1"/>
  <c r="L69" i="4"/>
  <c r="L70" i="4" s="1"/>
  <c r="K69" i="4"/>
  <c r="K70" i="4" s="1"/>
  <c r="J69" i="4"/>
  <c r="J70" i="4" s="1"/>
  <c r="I69" i="4"/>
  <c r="I70" i="4" s="1"/>
  <c r="H69" i="4"/>
  <c r="H70" i="4" s="1"/>
  <c r="G69" i="4"/>
  <c r="G70" i="4" s="1"/>
  <c r="F69" i="4"/>
  <c r="D69" i="4"/>
  <c r="B69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BA65" i="4"/>
  <c r="AL65" i="4"/>
  <c r="AG65" i="4"/>
  <c r="AG66" i="4" s="1"/>
  <c r="AF65" i="4"/>
  <c r="AF66" i="4" s="1"/>
  <c r="AE65" i="4"/>
  <c r="AE66" i="4" s="1"/>
  <c r="AD65" i="4"/>
  <c r="AD66" i="4" s="1"/>
  <c r="AC65" i="4"/>
  <c r="AC66" i="4" s="1"/>
  <c r="AB65" i="4"/>
  <c r="AB66" i="4" s="1"/>
  <c r="AA65" i="4"/>
  <c r="AA66" i="4" s="1"/>
  <c r="Z65" i="4"/>
  <c r="Z66" i="4" s="1"/>
  <c r="Y65" i="4"/>
  <c r="Y66" i="4" s="1"/>
  <c r="X65" i="4"/>
  <c r="X66" i="4" s="1"/>
  <c r="W65" i="4"/>
  <c r="W66" i="4" s="1"/>
  <c r="V65" i="4"/>
  <c r="V66" i="4" s="1"/>
  <c r="U65" i="4"/>
  <c r="U66" i="4" s="1"/>
  <c r="T65" i="4"/>
  <c r="T66" i="4" s="1"/>
  <c r="S65" i="4"/>
  <c r="S66" i="4" s="1"/>
  <c r="R65" i="4"/>
  <c r="R66" i="4" s="1"/>
  <c r="Q65" i="4"/>
  <c r="Q66" i="4" s="1"/>
  <c r="P65" i="4"/>
  <c r="P66" i="4" s="1"/>
  <c r="O65" i="4"/>
  <c r="O66" i="4" s="1"/>
  <c r="N65" i="4"/>
  <c r="N66" i="4" s="1"/>
  <c r="M65" i="4"/>
  <c r="M66" i="4" s="1"/>
  <c r="L65" i="4"/>
  <c r="L66" i="4" s="1"/>
  <c r="K65" i="4"/>
  <c r="K66" i="4" s="1"/>
  <c r="J65" i="4"/>
  <c r="J66" i="4" s="1"/>
  <c r="I65" i="4"/>
  <c r="I66" i="4" s="1"/>
  <c r="H65" i="4"/>
  <c r="H66" i="4" s="1"/>
  <c r="G65" i="4"/>
  <c r="G66" i="4" s="1"/>
  <c r="F65" i="4"/>
  <c r="F66" i="4" s="1"/>
  <c r="D65" i="4"/>
  <c r="B65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BA61" i="4"/>
  <c r="AL61" i="4"/>
  <c r="AG61" i="4"/>
  <c r="AG62" i="4" s="1"/>
  <c r="AF61" i="4"/>
  <c r="AF62" i="4" s="1"/>
  <c r="AE61" i="4"/>
  <c r="AE62" i="4" s="1"/>
  <c r="AD61" i="4"/>
  <c r="AD62" i="4" s="1"/>
  <c r="AC61" i="4"/>
  <c r="AC62" i="4" s="1"/>
  <c r="AB61" i="4"/>
  <c r="AB62" i="4" s="1"/>
  <c r="AA61" i="4"/>
  <c r="AA62" i="4" s="1"/>
  <c r="Z61" i="4"/>
  <c r="Z62" i="4" s="1"/>
  <c r="Y61" i="4"/>
  <c r="Y62" i="4" s="1"/>
  <c r="X61" i="4"/>
  <c r="X62" i="4" s="1"/>
  <c r="W61" i="4"/>
  <c r="W62" i="4" s="1"/>
  <c r="V61" i="4"/>
  <c r="V62" i="4" s="1"/>
  <c r="U61" i="4"/>
  <c r="U62" i="4" s="1"/>
  <c r="T61" i="4"/>
  <c r="T62" i="4" s="1"/>
  <c r="S61" i="4"/>
  <c r="S62" i="4" s="1"/>
  <c r="R61" i="4"/>
  <c r="R62" i="4" s="1"/>
  <c r="Q61" i="4"/>
  <c r="Q62" i="4" s="1"/>
  <c r="P61" i="4"/>
  <c r="P62" i="4" s="1"/>
  <c r="O61" i="4"/>
  <c r="O62" i="4" s="1"/>
  <c r="N61" i="4"/>
  <c r="N62" i="4" s="1"/>
  <c r="M61" i="4"/>
  <c r="M62" i="4" s="1"/>
  <c r="L61" i="4"/>
  <c r="L62" i="4" s="1"/>
  <c r="K61" i="4"/>
  <c r="K62" i="4" s="1"/>
  <c r="J61" i="4"/>
  <c r="J62" i="4" s="1"/>
  <c r="I61" i="4"/>
  <c r="I62" i="4" s="1"/>
  <c r="H61" i="4"/>
  <c r="H62" i="4" s="1"/>
  <c r="G61" i="4"/>
  <c r="G62" i="4" s="1"/>
  <c r="F61" i="4"/>
  <c r="D61" i="4"/>
  <c r="B61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BA57" i="4"/>
  <c r="AL57" i="4"/>
  <c r="AG57" i="4"/>
  <c r="AG58" i="4" s="1"/>
  <c r="AF57" i="4"/>
  <c r="AF58" i="4" s="1"/>
  <c r="AE57" i="4"/>
  <c r="AE58" i="4" s="1"/>
  <c r="AD57" i="4"/>
  <c r="AD58" i="4" s="1"/>
  <c r="AC57" i="4"/>
  <c r="AC58" i="4" s="1"/>
  <c r="AB57" i="4"/>
  <c r="AB58" i="4" s="1"/>
  <c r="AA57" i="4"/>
  <c r="AA58" i="4" s="1"/>
  <c r="Z57" i="4"/>
  <c r="Z58" i="4" s="1"/>
  <c r="Y57" i="4"/>
  <c r="Y58" i="4" s="1"/>
  <c r="X57" i="4"/>
  <c r="X58" i="4" s="1"/>
  <c r="W57" i="4"/>
  <c r="W58" i="4" s="1"/>
  <c r="V57" i="4"/>
  <c r="V58" i="4" s="1"/>
  <c r="U57" i="4"/>
  <c r="U58" i="4" s="1"/>
  <c r="T57" i="4"/>
  <c r="T58" i="4" s="1"/>
  <c r="S57" i="4"/>
  <c r="S58" i="4" s="1"/>
  <c r="R57" i="4"/>
  <c r="R58" i="4" s="1"/>
  <c r="Q57" i="4"/>
  <c r="Q58" i="4" s="1"/>
  <c r="P57" i="4"/>
  <c r="P58" i="4" s="1"/>
  <c r="O57" i="4"/>
  <c r="O58" i="4" s="1"/>
  <c r="N57" i="4"/>
  <c r="N58" i="4" s="1"/>
  <c r="M57" i="4"/>
  <c r="M58" i="4" s="1"/>
  <c r="L57" i="4"/>
  <c r="L58" i="4" s="1"/>
  <c r="K57" i="4"/>
  <c r="K58" i="4" s="1"/>
  <c r="J57" i="4"/>
  <c r="J58" i="4" s="1"/>
  <c r="I57" i="4"/>
  <c r="I58" i="4" s="1"/>
  <c r="H57" i="4"/>
  <c r="H58" i="4" s="1"/>
  <c r="G57" i="4"/>
  <c r="G58" i="4" s="1"/>
  <c r="F57" i="4"/>
  <c r="D57" i="4"/>
  <c r="B57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BA53" i="4"/>
  <c r="AL53" i="4"/>
  <c r="AG53" i="4"/>
  <c r="AG54" i="4" s="1"/>
  <c r="AF53" i="4"/>
  <c r="AF54" i="4" s="1"/>
  <c r="AE53" i="4"/>
  <c r="AE54" i="4" s="1"/>
  <c r="AD53" i="4"/>
  <c r="AD54" i="4" s="1"/>
  <c r="AC53" i="4"/>
  <c r="AC54" i="4" s="1"/>
  <c r="AB53" i="4"/>
  <c r="AB54" i="4" s="1"/>
  <c r="AA53" i="4"/>
  <c r="AA54" i="4" s="1"/>
  <c r="Z53" i="4"/>
  <c r="Z54" i="4" s="1"/>
  <c r="Y53" i="4"/>
  <c r="Y54" i="4" s="1"/>
  <c r="X53" i="4"/>
  <c r="X54" i="4" s="1"/>
  <c r="W53" i="4"/>
  <c r="W54" i="4" s="1"/>
  <c r="V53" i="4"/>
  <c r="V54" i="4" s="1"/>
  <c r="U53" i="4"/>
  <c r="U54" i="4" s="1"/>
  <c r="T53" i="4"/>
  <c r="T54" i="4" s="1"/>
  <c r="S53" i="4"/>
  <c r="S54" i="4" s="1"/>
  <c r="R53" i="4"/>
  <c r="R54" i="4" s="1"/>
  <c r="Q53" i="4"/>
  <c r="Q54" i="4" s="1"/>
  <c r="P53" i="4"/>
  <c r="P54" i="4" s="1"/>
  <c r="O53" i="4"/>
  <c r="O54" i="4" s="1"/>
  <c r="N53" i="4"/>
  <c r="N54" i="4" s="1"/>
  <c r="M53" i="4"/>
  <c r="M54" i="4" s="1"/>
  <c r="L53" i="4"/>
  <c r="L54" i="4" s="1"/>
  <c r="K53" i="4"/>
  <c r="K54" i="4" s="1"/>
  <c r="J53" i="4"/>
  <c r="J54" i="4" s="1"/>
  <c r="I53" i="4"/>
  <c r="I54" i="4" s="1"/>
  <c r="H53" i="4"/>
  <c r="H54" i="4" s="1"/>
  <c r="G53" i="4"/>
  <c r="G54" i="4" s="1"/>
  <c r="F53" i="4"/>
  <c r="D53" i="4"/>
  <c r="B53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BA49" i="4"/>
  <c r="AL49" i="4"/>
  <c r="AG49" i="4"/>
  <c r="AG50" i="4" s="1"/>
  <c r="AF49" i="4"/>
  <c r="AF50" i="4" s="1"/>
  <c r="AE49" i="4"/>
  <c r="AE50" i="4" s="1"/>
  <c r="AD49" i="4"/>
  <c r="AD50" i="4" s="1"/>
  <c r="AC49" i="4"/>
  <c r="AC50" i="4" s="1"/>
  <c r="AB49" i="4"/>
  <c r="AB50" i="4" s="1"/>
  <c r="AA49" i="4"/>
  <c r="AA50" i="4" s="1"/>
  <c r="Z49" i="4"/>
  <c r="Z50" i="4" s="1"/>
  <c r="Y49" i="4"/>
  <c r="Y50" i="4" s="1"/>
  <c r="X49" i="4"/>
  <c r="X50" i="4" s="1"/>
  <c r="W49" i="4"/>
  <c r="W50" i="4" s="1"/>
  <c r="V49" i="4"/>
  <c r="V50" i="4" s="1"/>
  <c r="U49" i="4"/>
  <c r="U50" i="4" s="1"/>
  <c r="T49" i="4"/>
  <c r="T50" i="4" s="1"/>
  <c r="S49" i="4"/>
  <c r="S50" i="4" s="1"/>
  <c r="R49" i="4"/>
  <c r="R50" i="4" s="1"/>
  <c r="Q49" i="4"/>
  <c r="Q50" i="4" s="1"/>
  <c r="P49" i="4"/>
  <c r="P50" i="4" s="1"/>
  <c r="O49" i="4"/>
  <c r="O50" i="4" s="1"/>
  <c r="N49" i="4"/>
  <c r="N50" i="4" s="1"/>
  <c r="M49" i="4"/>
  <c r="M50" i="4" s="1"/>
  <c r="L49" i="4"/>
  <c r="L50" i="4" s="1"/>
  <c r="K49" i="4"/>
  <c r="K50" i="4" s="1"/>
  <c r="J49" i="4"/>
  <c r="J50" i="4" s="1"/>
  <c r="I49" i="4"/>
  <c r="I50" i="4" s="1"/>
  <c r="H49" i="4"/>
  <c r="H50" i="4" s="1"/>
  <c r="G49" i="4"/>
  <c r="G50" i="4" s="1"/>
  <c r="F49" i="4"/>
  <c r="D49" i="4"/>
  <c r="B49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BA45" i="4"/>
  <c r="AL45" i="4"/>
  <c r="AG45" i="4"/>
  <c r="AG46" i="4" s="1"/>
  <c r="AF45" i="4"/>
  <c r="AF46" i="4" s="1"/>
  <c r="AE45" i="4"/>
  <c r="AE46" i="4" s="1"/>
  <c r="AD45" i="4"/>
  <c r="AD46" i="4" s="1"/>
  <c r="AC45" i="4"/>
  <c r="AC46" i="4" s="1"/>
  <c r="AB45" i="4"/>
  <c r="AB46" i="4" s="1"/>
  <c r="AA45" i="4"/>
  <c r="AA46" i="4" s="1"/>
  <c r="Z45" i="4"/>
  <c r="Z46" i="4" s="1"/>
  <c r="Y45" i="4"/>
  <c r="Y46" i="4" s="1"/>
  <c r="X45" i="4"/>
  <c r="X46" i="4" s="1"/>
  <c r="W45" i="4"/>
  <c r="W46" i="4" s="1"/>
  <c r="V45" i="4"/>
  <c r="V46" i="4" s="1"/>
  <c r="U45" i="4"/>
  <c r="U46" i="4" s="1"/>
  <c r="T45" i="4"/>
  <c r="T46" i="4" s="1"/>
  <c r="S45" i="4"/>
  <c r="S46" i="4" s="1"/>
  <c r="R45" i="4"/>
  <c r="R46" i="4" s="1"/>
  <c r="Q45" i="4"/>
  <c r="Q46" i="4" s="1"/>
  <c r="P45" i="4"/>
  <c r="P46" i="4" s="1"/>
  <c r="O45" i="4"/>
  <c r="O46" i="4" s="1"/>
  <c r="N45" i="4"/>
  <c r="N46" i="4" s="1"/>
  <c r="M45" i="4"/>
  <c r="M46" i="4" s="1"/>
  <c r="L45" i="4"/>
  <c r="L46" i="4" s="1"/>
  <c r="K45" i="4"/>
  <c r="K46" i="4" s="1"/>
  <c r="J45" i="4"/>
  <c r="J46" i="4" s="1"/>
  <c r="I45" i="4"/>
  <c r="I46" i="4" s="1"/>
  <c r="H45" i="4"/>
  <c r="H46" i="4" s="1"/>
  <c r="G45" i="4"/>
  <c r="G46" i="4" s="1"/>
  <c r="F45" i="4"/>
  <c r="D45" i="4"/>
  <c r="B45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BA41" i="4"/>
  <c r="AL41" i="4"/>
  <c r="AG41" i="4"/>
  <c r="AG42" i="4" s="1"/>
  <c r="AF41" i="4"/>
  <c r="AF42" i="4" s="1"/>
  <c r="AE41" i="4"/>
  <c r="AE42" i="4" s="1"/>
  <c r="AD41" i="4"/>
  <c r="AD42" i="4" s="1"/>
  <c r="AC41" i="4"/>
  <c r="AC42" i="4" s="1"/>
  <c r="AB41" i="4"/>
  <c r="AB42" i="4" s="1"/>
  <c r="AA41" i="4"/>
  <c r="AA42" i="4" s="1"/>
  <c r="Z41" i="4"/>
  <c r="Z42" i="4" s="1"/>
  <c r="Y41" i="4"/>
  <c r="Y42" i="4" s="1"/>
  <c r="X41" i="4"/>
  <c r="X42" i="4" s="1"/>
  <c r="W41" i="4"/>
  <c r="W42" i="4" s="1"/>
  <c r="V41" i="4"/>
  <c r="V42" i="4" s="1"/>
  <c r="U41" i="4"/>
  <c r="U42" i="4" s="1"/>
  <c r="T41" i="4"/>
  <c r="T42" i="4" s="1"/>
  <c r="S41" i="4"/>
  <c r="S42" i="4" s="1"/>
  <c r="R41" i="4"/>
  <c r="R42" i="4" s="1"/>
  <c r="Q41" i="4"/>
  <c r="Q42" i="4" s="1"/>
  <c r="P41" i="4"/>
  <c r="P42" i="4" s="1"/>
  <c r="O41" i="4"/>
  <c r="O42" i="4" s="1"/>
  <c r="N41" i="4"/>
  <c r="N42" i="4" s="1"/>
  <c r="M41" i="4"/>
  <c r="M42" i="4" s="1"/>
  <c r="L41" i="4"/>
  <c r="L42" i="4" s="1"/>
  <c r="K41" i="4"/>
  <c r="K42" i="4" s="1"/>
  <c r="J41" i="4"/>
  <c r="J42" i="4" s="1"/>
  <c r="I41" i="4"/>
  <c r="I42" i="4" s="1"/>
  <c r="H41" i="4"/>
  <c r="H42" i="4" s="1"/>
  <c r="G41" i="4"/>
  <c r="G42" i="4" s="1"/>
  <c r="F41" i="4"/>
  <c r="D41" i="4"/>
  <c r="B41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BA37" i="4"/>
  <c r="AL37" i="4"/>
  <c r="AG37" i="4"/>
  <c r="AG38" i="4" s="1"/>
  <c r="AF37" i="4"/>
  <c r="AF38" i="4" s="1"/>
  <c r="AE37" i="4"/>
  <c r="AE38" i="4" s="1"/>
  <c r="AD37" i="4"/>
  <c r="AD38" i="4" s="1"/>
  <c r="AC37" i="4"/>
  <c r="AC38" i="4" s="1"/>
  <c r="AB37" i="4"/>
  <c r="AB38" i="4" s="1"/>
  <c r="AA37" i="4"/>
  <c r="AA38" i="4" s="1"/>
  <c r="Z37" i="4"/>
  <c r="Z38" i="4" s="1"/>
  <c r="Y37" i="4"/>
  <c r="Y38" i="4" s="1"/>
  <c r="X37" i="4"/>
  <c r="X38" i="4" s="1"/>
  <c r="W37" i="4"/>
  <c r="W38" i="4" s="1"/>
  <c r="V37" i="4"/>
  <c r="V38" i="4" s="1"/>
  <c r="U37" i="4"/>
  <c r="U38" i="4" s="1"/>
  <c r="T37" i="4"/>
  <c r="T38" i="4" s="1"/>
  <c r="S37" i="4"/>
  <c r="S38" i="4" s="1"/>
  <c r="R37" i="4"/>
  <c r="R38" i="4" s="1"/>
  <c r="Q37" i="4"/>
  <c r="Q38" i="4" s="1"/>
  <c r="P37" i="4"/>
  <c r="P38" i="4" s="1"/>
  <c r="O37" i="4"/>
  <c r="O38" i="4" s="1"/>
  <c r="N37" i="4"/>
  <c r="N38" i="4" s="1"/>
  <c r="M37" i="4"/>
  <c r="M38" i="4" s="1"/>
  <c r="L37" i="4"/>
  <c r="L38" i="4" s="1"/>
  <c r="K37" i="4"/>
  <c r="K38" i="4" s="1"/>
  <c r="J37" i="4"/>
  <c r="J38" i="4" s="1"/>
  <c r="I37" i="4"/>
  <c r="I38" i="4" s="1"/>
  <c r="H37" i="4"/>
  <c r="H38" i="4" s="1"/>
  <c r="G37" i="4"/>
  <c r="G38" i="4" s="1"/>
  <c r="F37" i="4"/>
  <c r="D37" i="4"/>
  <c r="B37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BA33" i="4"/>
  <c r="AL33" i="4"/>
  <c r="AG33" i="4"/>
  <c r="AG34" i="4" s="1"/>
  <c r="AF33" i="4"/>
  <c r="AF34" i="4" s="1"/>
  <c r="AE33" i="4"/>
  <c r="AE34" i="4" s="1"/>
  <c r="AD33" i="4"/>
  <c r="AD34" i="4" s="1"/>
  <c r="AC33" i="4"/>
  <c r="AC34" i="4" s="1"/>
  <c r="AB33" i="4"/>
  <c r="AB34" i="4" s="1"/>
  <c r="AA33" i="4"/>
  <c r="AA34" i="4" s="1"/>
  <c r="Z33" i="4"/>
  <c r="Z34" i="4" s="1"/>
  <c r="Y33" i="4"/>
  <c r="Y34" i="4" s="1"/>
  <c r="X33" i="4"/>
  <c r="X34" i="4" s="1"/>
  <c r="W33" i="4"/>
  <c r="W34" i="4" s="1"/>
  <c r="V33" i="4"/>
  <c r="V34" i="4" s="1"/>
  <c r="U33" i="4"/>
  <c r="U34" i="4" s="1"/>
  <c r="T33" i="4"/>
  <c r="T34" i="4" s="1"/>
  <c r="S33" i="4"/>
  <c r="S34" i="4" s="1"/>
  <c r="R33" i="4"/>
  <c r="R34" i="4" s="1"/>
  <c r="Q33" i="4"/>
  <c r="Q34" i="4" s="1"/>
  <c r="P33" i="4"/>
  <c r="P34" i="4" s="1"/>
  <c r="O33" i="4"/>
  <c r="O34" i="4" s="1"/>
  <c r="N33" i="4"/>
  <c r="N34" i="4" s="1"/>
  <c r="M33" i="4"/>
  <c r="M34" i="4" s="1"/>
  <c r="L33" i="4"/>
  <c r="L34" i="4" s="1"/>
  <c r="K33" i="4"/>
  <c r="K34" i="4" s="1"/>
  <c r="J33" i="4"/>
  <c r="J34" i="4" s="1"/>
  <c r="I33" i="4"/>
  <c r="I34" i="4" s="1"/>
  <c r="H33" i="4"/>
  <c r="H34" i="4" s="1"/>
  <c r="G33" i="4"/>
  <c r="G34" i="4" s="1"/>
  <c r="F33" i="4"/>
  <c r="D33" i="4"/>
  <c r="B33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BA29" i="4"/>
  <c r="AL29" i="4"/>
  <c r="AG29" i="4"/>
  <c r="AG30" i="4" s="1"/>
  <c r="AF29" i="4"/>
  <c r="AF30" i="4" s="1"/>
  <c r="AE29" i="4"/>
  <c r="AE30" i="4" s="1"/>
  <c r="AD29" i="4"/>
  <c r="AD30" i="4" s="1"/>
  <c r="AC29" i="4"/>
  <c r="AC30" i="4" s="1"/>
  <c r="AB29" i="4"/>
  <c r="AB30" i="4" s="1"/>
  <c r="AA29" i="4"/>
  <c r="AA30" i="4" s="1"/>
  <c r="Z29" i="4"/>
  <c r="Z30" i="4" s="1"/>
  <c r="Y29" i="4"/>
  <c r="Y30" i="4" s="1"/>
  <c r="X29" i="4"/>
  <c r="X30" i="4" s="1"/>
  <c r="W29" i="4"/>
  <c r="W30" i="4" s="1"/>
  <c r="V29" i="4"/>
  <c r="V30" i="4" s="1"/>
  <c r="U29" i="4"/>
  <c r="U30" i="4" s="1"/>
  <c r="T29" i="4"/>
  <c r="T30" i="4" s="1"/>
  <c r="S29" i="4"/>
  <c r="S30" i="4" s="1"/>
  <c r="R29" i="4"/>
  <c r="R30" i="4" s="1"/>
  <c r="Q29" i="4"/>
  <c r="Q30" i="4" s="1"/>
  <c r="P29" i="4"/>
  <c r="P30" i="4" s="1"/>
  <c r="O29" i="4"/>
  <c r="O30" i="4" s="1"/>
  <c r="N29" i="4"/>
  <c r="N30" i="4" s="1"/>
  <c r="M29" i="4"/>
  <c r="M30" i="4" s="1"/>
  <c r="L29" i="4"/>
  <c r="L30" i="4" s="1"/>
  <c r="K29" i="4"/>
  <c r="K30" i="4" s="1"/>
  <c r="J29" i="4"/>
  <c r="J30" i="4" s="1"/>
  <c r="I29" i="4"/>
  <c r="I30" i="4" s="1"/>
  <c r="H29" i="4"/>
  <c r="H30" i="4" s="1"/>
  <c r="G29" i="4"/>
  <c r="G30" i="4" s="1"/>
  <c r="F29" i="4"/>
  <c r="F30" i="4" s="1"/>
  <c r="D29" i="4"/>
  <c r="B29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BA25" i="4"/>
  <c r="AL25" i="4"/>
  <c r="AG25" i="4"/>
  <c r="AG26" i="4" s="1"/>
  <c r="AF25" i="4"/>
  <c r="AF26" i="4" s="1"/>
  <c r="AE25" i="4"/>
  <c r="AE26" i="4" s="1"/>
  <c r="AD25" i="4"/>
  <c r="AD26" i="4" s="1"/>
  <c r="AC25" i="4"/>
  <c r="AC26" i="4" s="1"/>
  <c r="AB25" i="4"/>
  <c r="AB26" i="4" s="1"/>
  <c r="AA25" i="4"/>
  <c r="AA26" i="4" s="1"/>
  <c r="Z25" i="4"/>
  <c r="Z26" i="4" s="1"/>
  <c r="Y25" i="4"/>
  <c r="Y26" i="4" s="1"/>
  <c r="X25" i="4"/>
  <c r="X26" i="4" s="1"/>
  <c r="W25" i="4"/>
  <c r="W26" i="4" s="1"/>
  <c r="V25" i="4"/>
  <c r="V26" i="4" s="1"/>
  <c r="U25" i="4"/>
  <c r="U26" i="4" s="1"/>
  <c r="T25" i="4"/>
  <c r="T26" i="4" s="1"/>
  <c r="S25" i="4"/>
  <c r="S26" i="4" s="1"/>
  <c r="R25" i="4"/>
  <c r="R26" i="4" s="1"/>
  <c r="Q25" i="4"/>
  <c r="Q26" i="4" s="1"/>
  <c r="P25" i="4"/>
  <c r="P26" i="4" s="1"/>
  <c r="O25" i="4"/>
  <c r="O26" i="4" s="1"/>
  <c r="N25" i="4"/>
  <c r="N26" i="4" s="1"/>
  <c r="M25" i="4"/>
  <c r="M26" i="4" s="1"/>
  <c r="L25" i="4"/>
  <c r="L26" i="4" s="1"/>
  <c r="K25" i="4"/>
  <c r="K26" i="4" s="1"/>
  <c r="J25" i="4"/>
  <c r="J26" i="4" s="1"/>
  <c r="I25" i="4"/>
  <c r="I26" i="4" s="1"/>
  <c r="H25" i="4"/>
  <c r="H26" i="4" s="1"/>
  <c r="G25" i="4"/>
  <c r="G26" i="4" s="1"/>
  <c r="F25" i="4"/>
  <c r="D25" i="4"/>
  <c r="B25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BA21" i="4"/>
  <c r="AL21" i="4"/>
  <c r="AG21" i="4"/>
  <c r="AG22" i="4" s="1"/>
  <c r="AF21" i="4"/>
  <c r="AF22" i="4" s="1"/>
  <c r="AE21" i="4"/>
  <c r="AE22" i="4" s="1"/>
  <c r="AD21" i="4"/>
  <c r="AD22" i="4" s="1"/>
  <c r="AC21" i="4"/>
  <c r="AC22" i="4" s="1"/>
  <c r="AB21" i="4"/>
  <c r="AB22" i="4" s="1"/>
  <c r="AA21" i="4"/>
  <c r="AA22" i="4" s="1"/>
  <c r="Z21" i="4"/>
  <c r="Z22" i="4" s="1"/>
  <c r="Y21" i="4"/>
  <c r="Y22" i="4" s="1"/>
  <c r="X21" i="4"/>
  <c r="X22" i="4" s="1"/>
  <c r="W21" i="4"/>
  <c r="W22" i="4" s="1"/>
  <c r="V21" i="4"/>
  <c r="V22" i="4" s="1"/>
  <c r="U21" i="4"/>
  <c r="U22" i="4" s="1"/>
  <c r="T21" i="4"/>
  <c r="T22" i="4" s="1"/>
  <c r="S21" i="4"/>
  <c r="S22" i="4" s="1"/>
  <c r="R21" i="4"/>
  <c r="R22" i="4" s="1"/>
  <c r="Q21" i="4"/>
  <c r="Q22" i="4" s="1"/>
  <c r="P21" i="4"/>
  <c r="P22" i="4" s="1"/>
  <c r="O21" i="4"/>
  <c r="O22" i="4" s="1"/>
  <c r="N21" i="4"/>
  <c r="N22" i="4" s="1"/>
  <c r="M21" i="4"/>
  <c r="M22" i="4" s="1"/>
  <c r="L21" i="4"/>
  <c r="L22" i="4" s="1"/>
  <c r="K21" i="4"/>
  <c r="K22" i="4" s="1"/>
  <c r="J21" i="4"/>
  <c r="J22" i="4" s="1"/>
  <c r="I21" i="4"/>
  <c r="I22" i="4" s="1"/>
  <c r="H21" i="4"/>
  <c r="H22" i="4" s="1"/>
  <c r="G21" i="4"/>
  <c r="G22" i="4" s="1"/>
  <c r="F21" i="4"/>
  <c r="F22" i="4" s="1"/>
  <c r="D21" i="4"/>
  <c r="B21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BA17" i="4"/>
  <c r="AL17" i="4"/>
  <c r="AG17" i="4"/>
  <c r="AG18" i="4" s="1"/>
  <c r="AF17" i="4"/>
  <c r="AF18" i="4" s="1"/>
  <c r="AE17" i="4"/>
  <c r="AE18" i="4" s="1"/>
  <c r="AD17" i="4"/>
  <c r="AD18" i="4" s="1"/>
  <c r="AC17" i="4"/>
  <c r="AC18" i="4" s="1"/>
  <c r="AB17" i="4"/>
  <c r="AB18" i="4" s="1"/>
  <c r="AA17" i="4"/>
  <c r="AA18" i="4" s="1"/>
  <c r="Z17" i="4"/>
  <c r="Z18" i="4" s="1"/>
  <c r="Y17" i="4"/>
  <c r="Y18" i="4" s="1"/>
  <c r="X17" i="4"/>
  <c r="X18" i="4" s="1"/>
  <c r="W17" i="4"/>
  <c r="W18" i="4" s="1"/>
  <c r="V17" i="4"/>
  <c r="V18" i="4" s="1"/>
  <c r="U17" i="4"/>
  <c r="U18" i="4" s="1"/>
  <c r="T17" i="4"/>
  <c r="T18" i="4" s="1"/>
  <c r="S17" i="4"/>
  <c r="S18" i="4" s="1"/>
  <c r="R17" i="4"/>
  <c r="R18" i="4" s="1"/>
  <c r="Q17" i="4"/>
  <c r="Q18" i="4" s="1"/>
  <c r="P17" i="4"/>
  <c r="P18" i="4" s="1"/>
  <c r="O17" i="4"/>
  <c r="O18" i="4" s="1"/>
  <c r="N17" i="4"/>
  <c r="N18" i="4" s="1"/>
  <c r="M17" i="4"/>
  <c r="M18" i="4" s="1"/>
  <c r="L17" i="4"/>
  <c r="L18" i="4" s="1"/>
  <c r="K17" i="4"/>
  <c r="K18" i="4" s="1"/>
  <c r="J17" i="4"/>
  <c r="J18" i="4" s="1"/>
  <c r="I17" i="4"/>
  <c r="I18" i="4" s="1"/>
  <c r="H17" i="4"/>
  <c r="H18" i="4" s="1"/>
  <c r="G17" i="4"/>
  <c r="G18" i="4" s="1"/>
  <c r="F17" i="4"/>
  <c r="D17" i="4"/>
  <c r="B17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BA13" i="4"/>
  <c r="AL13" i="4"/>
  <c r="AG13" i="4"/>
  <c r="AF13" i="4"/>
  <c r="AF14" i="4" s="1"/>
  <c r="AE13" i="4"/>
  <c r="AD13" i="4"/>
  <c r="AD14" i="4" s="1"/>
  <c r="AC13" i="4"/>
  <c r="AB13" i="4"/>
  <c r="AB14" i="4" s="1"/>
  <c r="AA13" i="4"/>
  <c r="Z13" i="4"/>
  <c r="Z14" i="4" s="1"/>
  <c r="Y13" i="4"/>
  <c r="X13" i="4"/>
  <c r="X14" i="4" s="1"/>
  <c r="W13" i="4"/>
  <c r="V13" i="4"/>
  <c r="V14" i="4" s="1"/>
  <c r="U13" i="4"/>
  <c r="T13" i="4"/>
  <c r="T14" i="4" s="1"/>
  <c r="S13" i="4"/>
  <c r="R13" i="4"/>
  <c r="R14" i="4" s="1"/>
  <c r="Q13" i="4"/>
  <c r="P13" i="4"/>
  <c r="P14" i="4" s="1"/>
  <c r="O13" i="4"/>
  <c r="N13" i="4"/>
  <c r="N14" i="4" s="1"/>
  <c r="M13" i="4"/>
  <c r="L13" i="4"/>
  <c r="L14" i="4" s="1"/>
  <c r="K13" i="4"/>
  <c r="J13" i="4"/>
  <c r="J14" i="4" s="1"/>
  <c r="I13" i="4"/>
  <c r="H13" i="4"/>
  <c r="H14" i="4" s="1"/>
  <c r="G13" i="4"/>
  <c r="F13" i="4"/>
  <c r="F14" i="4" s="1"/>
  <c r="D13" i="4"/>
  <c r="B13" i="4"/>
  <c r="AO4" i="4"/>
  <c r="AK344" i="4" s="1"/>
  <c r="AG335" i="3"/>
  <c r="AF335" i="3"/>
  <c r="AE335" i="3"/>
  <c r="AD335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AL333" i="3" s="1"/>
  <c r="BA333" i="3"/>
  <c r="AG333" i="3"/>
  <c r="AG334" i="3" s="1"/>
  <c r="AF333" i="3"/>
  <c r="AF334" i="3" s="1"/>
  <c r="AE333" i="3"/>
  <c r="AE334" i="3" s="1"/>
  <c r="AD333" i="3"/>
  <c r="AD334" i="3" s="1"/>
  <c r="AC333" i="3"/>
  <c r="AC334" i="3" s="1"/>
  <c r="AB333" i="3"/>
  <c r="AB334" i="3" s="1"/>
  <c r="AA333" i="3"/>
  <c r="AA334" i="3" s="1"/>
  <c r="Z333" i="3"/>
  <c r="Z334" i="3" s="1"/>
  <c r="Y333" i="3"/>
  <c r="Y334" i="3" s="1"/>
  <c r="X333" i="3"/>
  <c r="X334" i="3" s="1"/>
  <c r="W333" i="3"/>
  <c r="W334" i="3" s="1"/>
  <c r="V333" i="3"/>
  <c r="V334" i="3" s="1"/>
  <c r="U333" i="3"/>
  <c r="U334" i="3" s="1"/>
  <c r="T333" i="3"/>
  <c r="T334" i="3" s="1"/>
  <c r="S333" i="3"/>
  <c r="S334" i="3" s="1"/>
  <c r="R333" i="3"/>
  <c r="R334" i="3" s="1"/>
  <c r="Q333" i="3"/>
  <c r="Q334" i="3" s="1"/>
  <c r="P333" i="3"/>
  <c r="P334" i="3" s="1"/>
  <c r="O333" i="3"/>
  <c r="O334" i="3" s="1"/>
  <c r="N333" i="3"/>
  <c r="N334" i="3" s="1"/>
  <c r="M333" i="3"/>
  <c r="M334" i="3" s="1"/>
  <c r="L333" i="3"/>
  <c r="L334" i="3" s="1"/>
  <c r="K333" i="3"/>
  <c r="K334" i="3" s="1"/>
  <c r="J333" i="3"/>
  <c r="J334" i="3" s="1"/>
  <c r="I333" i="3"/>
  <c r="I334" i="3" s="1"/>
  <c r="H333" i="3"/>
  <c r="H334" i="3" s="1"/>
  <c r="G333" i="3"/>
  <c r="F333" i="3"/>
  <c r="F334" i="3" s="1"/>
  <c r="D333" i="3"/>
  <c r="B333" i="3"/>
  <c r="AG331" i="3"/>
  <c r="AF331" i="3"/>
  <c r="AE331" i="3"/>
  <c r="AD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AL329" i="3" s="1"/>
  <c r="F331" i="3"/>
  <c r="BA329" i="3"/>
  <c r="AG329" i="3"/>
  <c r="AG330" i="3" s="1"/>
  <c r="AF329" i="3"/>
  <c r="AF330" i="3" s="1"/>
  <c r="AE329" i="3"/>
  <c r="AE330" i="3" s="1"/>
  <c r="AD329" i="3"/>
  <c r="AD330" i="3" s="1"/>
  <c r="AC329" i="3"/>
  <c r="AC330" i="3" s="1"/>
  <c r="AB329" i="3"/>
  <c r="AB330" i="3" s="1"/>
  <c r="AA329" i="3"/>
  <c r="AA330" i="3" s="1"/>
  <c r="Z329" i="3"/>
  <c r="Z330" i="3" s="1"/>
  <c r="Y329" i="3"/>
  <c r="Y330" i="3" s="1"/>
  <c r="X329" i="3"/>
  <c r="X330" i="3" s="1"/>
  <c r="W329" i="3"/>
  <c r="W330" i="3" s="1"/>
  <c r="V329" i="3"/>
  <c r="V330" i="3" s="1"/>
  <c r="U329" i="3"/>
  <c r="U330" i="3" s="1"/>
  <c r="T329" i="3"/>
  <c r="T330" i="3" s="1"/>
  <c r="S329" i="3"/>
  <c r="S330" i="3" s="1"/>
  <c r="R329" i="3"/>
  <c r="R330" i="3" s="1"/>
  <c r="Q329" i="3"/>
  <c r="Q330" i="3" s="1"/>
  <c r="P329" i="3"/>
  <c r="P330" i="3" s="1"/>
  <c r="O329" i="3"/>
  <c r="O330" i="3" s="1"/>
  <c r="N329" i="3"/>
  <c r="N330" i="3" s="1"/>
  <c r="M329" i="3"/>
  <c r="M330" i="3" s="1"/>
  <c r="L329" i="3"/>
  <c r="L330" i="3" s="1"/>
  <c r="K329" i="3"/>
  <c r="K330" i="3" s="1"/>
  <c r="J329" i="3"/>
  <c r="J330" i="3" s="1"/>
  <c r="I329" i="3"/>
  <c r="I330" i="3" s="1"/>
  <c r="H329" i="3"/>
  <c r="H330" i="3" s="1"/>
  <c r="G329" i="3"/>
  <c r="G330" i="3" s="1"/>
  <c r="F329" i="3"/>
  <c r="D329" i="3"/>
  <c r="B329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AL325" i="3" s="1"/>
  <c r="BA325" i="3"/>
  <c r="AG325" i="3"/>
  <c r="AG326" i="3" s="1"/>
  <c r="AF325" i="3"/>
  <c r="AF326" i="3" s="1"/>
  <c r="AE325" i="3"/>
  <c r="AE326" i="3" s="1"/>
  <c r="AD325" i="3"/>
  <c r="AD326" i="3" s="1"/>
  <c r="AC325" i="3"/>
  <c r="AC326" i="3" s="1"/>
  <c r="AB325" i="3"/>
  <c r="AB326" i="3" s="1"/>
  <c r="AA325" i="3"/>
  <c r="AA326" i="3" s="1"/>
  <c r="Z325" i="3"/>
  <c r="Z326" i="3" s="1"/>
  <c r="Y325" i="3"/>
  <c r="Y326" i="3" s="1"/>
  <c r="X325" i="3"/>
  <c r="X326" i="3" s="1"/>
  <c r="W325" i="3"/>
  <c r="W326" i="3" s="1"/>
  <c r="V325" i="3"/>
  <c r="V326" i="3" s="1"/>
  <c r="U325" i="3"/>
  <c r="U326" i="3" s="1"/>
  <c r="T325" i="3"/>
  <c r="T326" i="3" s="1"/>
  <c r="S325" i="3"/>
  <c r="S326" i="3" s="1"/>
  <c r="R325" i="3"/>
  <c r="R326" i="3" s="1"/>
  <c r="Q325" i="3"/>
  <c r="Q326" i="3" s="1"/>
  <c r="P325" i="3"/>
  <c r="P326" i="3" s="1"/>
  <c r="O325" i="3"/>
  <c r="O326" i="3" s="1"/>
  <c r="N325" i="3"/>
  <c r="N326" i="3" s="1"/>
  <c r="M325" i="3"/>
  <c r="M326" i="3" s="1"/>
  <c r="L325" i="3"/>
  <c r="L326" i="3" s="1"/>
  <c r="K325" i="3"/>
  <c r="K326" i="3" s="1"/>
  <c r="J325" i="3"/>
  <c r="J326" i="3" s="1"/>
  <c r="I325" i="3"/>
  <c r="I326" i="3" s="1"/>
  <c r="H325" i="3"/>
  <c r="H326" i="3" s="1"/>
  <c r="G325" i="3"/>
  <c r="G326" i="3" s="1"/>
  <c r="F325" i="3"/>
  <c r="D325" i="3"/>
  <c r="B325" i="3"/>
  <c r="AG323" i="3"/>
  <c r="AF323" i="3"/>
  <c r="AE323" i="3"/>
  <c r="AD323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AL321" i="3" s="1"/>
  <c r="BA321" i="3"/>
  <c r="AG321" i="3"/>
  <c r="AG322" i="3" s="1"/>
  <c r="AF321" i="3"/>
  <c r="AF322" i="3" s="1"/>
  <c r="AE321" i="3"/>
  <c r="AE322" i="3" s="1"/>
  <c r="AD321" i="3"/>
  <c r="AD322" i="3" s="1"/>
  <c r="AC321" i="3"/>
  <c r="AC322" i="3" s="1"/>
  <c r="AB321" i="3"/>
  <c r="AB322" i="3" s="1"/>
  <c r="AA321" i="3"/>
  <c r="AA322" i="3" s="1"/>
  <c r="Z321" i="3"/>
  <c r="Z322" i="3" s="1"/>
  <c r="Y321" i="3"/>
  <c r="Y322" i="3" s="1"/>
  <c r="X321" i="3"/>
  <c r="X322" i="3" s="1"/>
  <c r="W321" i="3"/>
  <c r="W322" i="3" s="1"/>
  <c r="V321" i="3"/>
  <c r="V322" i="3" s="1"/>
  <c r="U321" i="3"/>
  <c r="U322" i="3" s="1"/>
  <c r="T321" i="3"/>
  <c r="T322" i="3" s="1"/>
  <c r="S321" i="3"/>
  <c r="S322" i="3" s="1"/>
  <c r="R321" i="3"/>
  <c r="R322" i="3" s="1"/>
  <c r="Q321" i="3"/>
  <c r="Q322" i="3" s="1"/>
  <c r="P321" i="3"/>
  <c r="P322" i="3" s="1"/>
  <c r="O321" i="3"/>
  <c r="O322" i="3" s="1"/>
  <c r="N321" i="3"/>
  <c r="N322" i="3" s="1"/>
  <c r="M321" i="3"/>
  <c r="M322" i="3" s="1"/>
  <c r="L321" i="3"/>
  <c r="L322" i="3" s="1"/>
  <c r="K321" i="3"/>
  <c r="K322" i="3" s="1"/>
  <c r="J321" i="3"/>
  <c r="J322" i="3" s="1"/>
  <c r="I321" i="3"/>
  <c r="I322" i="3" s="1"/>
  <c r="H321" i="3"/>
  <c r="H322" i="3" s="1"/>
  <c r="G321" i="3"/>
  <c r="F321" i="3"/>
  <c r="F322" i="3" s="1"/>
  <c r="D321" i="3"/>
  <c r="B321" i="3"/>
  <c r="AG319" i="3"/>
  <c r="AF319" i="3"/>
  <c r="AE319" i="3"/>
  <c r="AD319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AL317" i="3" s="1"/>
  <c r="F319" i="3"/>
  <c r="BA317" i="3"/>
  <c r="AG317" i="3"/>
  <c r="AG318" i="3" s="1"/>
  <c r="AF317" i="3"/>
  <c r="AF318" i="3" s="1"/>
  <c r="AE317" i="3"/>
  <c r="AE318" i="3" s="1"/>
  <c r="AD317" i="3"/>
  <c r="AD318" i="3" s="1"/>
  <c r="AC317" i="3"/>
  <c r="AC318" i="3" s="1"/>
  <c r="AB317" i="3"/>
  <c r="AB318" i="3" s="1"/>
  <c r="AA317" i="3"/>
  <c r="AA318" i="3" s="1"/>
  <c r="Z317" i="3"/>
  <c r="Z318" i="3" s="1"/>
  <c r="Y317" i="3"/>
  <c r="Y318" i="3" s="1"/>
  <c r="X317" i="3"/>
  <c r="X318" i="3" s="1"/>
  <c r="W317" i="3"/>
  <c r="W318" i="3" s="1"/>
  <c r="V317" i="3"/>
  <c r="V318" i="3" s="1"/>
  <c r="U317" i="3"/>
  <c r="U318" i="3" s="1"/>
  <c r="T317" i="3"/>
  <c r="T318" i="3" s="1"/>
  <c r="S317" i="3"/>
  <c r="S318" i="3" s="1"/>
  <c r="R317" i="3"/>
  <c r="R318" i="3" s="1"/>
  <c r="Q317" i="3"/>
  <c r="Q318" i="3" s="1"/>
  <c r="P317" i="3"/>
  <c r="P318" i="3" s="1"/>
  <c r="O317" i="3"/>
  <c r="O318" i="3" s="1"/>
  <c r="N317" i="3"/>
  <c r="N318" i="3" s="1"/>
  <c r="M317" i="3"/>
  <c r="M318" i="3" s="1"/>
  <c r="L317" i="3"/>
  <c r="L318" i="3" s="1"/>
  <c r="K317" i="3"/>
  <c r="K318" i="3" s="1"/>
  <c r="J317" i="3"/>
  <c r="J318" i="3" s="1"/>
  <c r="I317" i="3"/>
  <c r="I318" i="3" s="1"/>
  <c r="H317" i="3"/>
  <c r="H318" i="3" s="1"/>
  <c r="G317" i="3"/>
  <c r="G318" i="3" s="1"/>
  <c r="F317" i="3"/>
  <c r="D317" i="3"/>
  <c r="B317" i="3"/>
  <c r="AG315" i="3"/>
  <c r="AF315" i="3"/>
  <c r="AE315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AL313" i="3" s="1"/>
  <c r="BA313" i="3"/>
  <c r="AG313" i="3"/>
  <c r="AG314" i="3" s="1"/>
  <c r="AF313" i="3"/>
  <c r="AF314" i="3" s="1"/>
  <c r="AE313" i="3"/>
  <c r="AE314" i="3" s="1"/>
  <c r="AD313" i="3"/>
  <c r="AD314" i="3" s="1"/>
  <c r="AC313" i="3"/>
  <c r="AC314" i="3" s="1"/>
  <c r="AB313" i="3"/>
  <c r="AB314" i="3" s="1"/>
  <c r="AA313" i="3"/>
  <c r="AA314" i="3" s="1"/>
  <c r="Z313" i="3"/>
  <c r="Z314" i="3" s="1"/>
  <c r="Y313" i="3"/>
  <c r="Y314" i="3" s="1"/>
  <c r="X313" i="3"/>
  <c r="X314" i="3" s="1"/>
  <c r="W313" i="3"/>
  <c r="W314" i="3" s="1"/>
  <c r="V313" i="3"/>
  <c r="V314" i="3" s="1"/>
  <c r="U313" i="3"/>
  <c r="U314" i="3" s="1"/>
  <c r="T313" i="3"/>
  <c r="T314" i="3" s="1"/>
  <c r="S313" i="3"/>
  <c r="S314" i="3" s="1"/>
  <c r="R313" i="3"/>
  <c r="R314" i="3" s="1"/>
  <c r="Q313" i="3"/>
  <c r="Q314" i="3" s="1"/>
  <c r="P313" i="3"/>
  <c r="P314" i="3" s="1"/>
  <c r="O313" i="3"/>
  <c r="O314" i="3" s="1"/>
  <c r="N313" i="3"/>
  <c r="N314" i="3" s="1"/>
  <c r="M313" i="3"/>
  <c r="M314" i="3" s="1"/>
  <c r="L313" i="3"/>
  <c r="L314" i="3" s="1"/>
  <c r="K313" i="3"/>
  <c r="K314" i="3" s="1"/>
  <c r="J313" i="3"/>
  <c r="J314" i="3" s="1"/>
  <c r="I313" i="3"/>
  <c r="I314" i="3" s="1"/>
  <c r="H313" i="3"/>
  <c r="H314" i="3" s="1"/>
  <c r="G313" i="3"/>
  <c r="F313" i="3"/>
  <c r="F314" i="3" s="1"/>
  <c r="D313" i="3"/>
  <c r="B313" i="3"/>
  <c r="AG311" i="3"/>
  <c r="AF311" i="3"/>
  <c r="AE311" i="3"/>
  <c r="AD311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AL309" i="3" s="1"/>
  <c r="F311" i="3"/>
  <c r="BA309" i="3"/>
  <c r="AG309" i="3"/>
  <c r="AG310" i="3" s="1"/>
  <c r="AF309" i="3"/>
  <c r="AF310" i="3" s="1"/>
  <c r="AE309" i="3"/>
  <c r="AE310" i="3" s="1"/>
  <c r="AD309" i="3"/>
  <c r="AD310" i="3" s="1"/>
  <c r="AC309" i="3"/>
  <c r="AC310" i="3" s="1"/>
  <c r="AB309" i="3"/>
  <c r="AB310" i="3" s="1"/>
  <c r="AA309" i="3"/>
  <c r="AA310" i="3" s="1"/>
  <c r="Z309" i="3"/>
  <c r="Z310" i="3" s="1"/>
  <c r="Y309" i="3"/>
  <c r="Y310" i="3" s="1"/>
  <c r="X309" i="3"/>
  <c r="X310" i="3" s="1"/>
  <c r="W309" i="3"/>
  <c r="W310" i="3" s="1"/>
  <c r="V309" i="3"/>
  <c r="V310" i="3" s="1"/>
  <c r="U309" i="3"/>
  <c r="U310" i="3" s="1"/>
  <c r="T309" i="3"/>
  <c r="T310" i="3" s="1"/>
  <c r="S309" i="3"/>
  <c r="S310" i="3" s="1"/>
  <c r="R309" i="3"/>
  <c r="R310" i="3" s="1"/>
  <c r="Q309" i="3"/>
  <c r="Q310" i="3" s="1"/>
  <c r="P309" i="3"/>
  <c r="P310" i="3" s="1"/>
  <c r="O309" i="3"/>
  <c r="O310" i="3" s="1"/>
  <c r="N309" i="3"/>
  <c r="N310" i="3" s="1"/>
  <c r="M309" i="3"/>
  <c r="M310" i="3" s="1"/>
  <c r="L309" i="3"/>
  <c r="L310" i="3" s="1"/>
  <c r="K309" i="3"/>
  <c r="K310" i="3" s="1"/>
  <c r="J309" i="3"/>
  <c r="J310" i="3" s="1"/>
  <c r="I309" i="3"/>
  <c r="I310" i="3" s="1"/>
  <c r="H309" i="3"/>
  <c r="H310" i="3" s="1"/>
  <c r="G309" i="3"/>
  <c r="G310" i="3" s="1"/>
  <c r="F309" i="3"/>
  <c r="D309" i="3"/>
  <c r="B309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AL305" i="3" s="1"/>
  <c r="BA305" i="3"/>
  <c r="AG305" i="3"/>
  <c r="AG306" i="3" s="1"/>
  <c r="AF305" i="3"/>
  <c r="AF306" i="3" s="1"/>
  <c r="AE305" i="3"/>
  <c r="AE306" i="3" s="1"/>
  <c r="AD305" i="3"/>
  <c r="AD306" i="3" s="1"/>
  <c r="AC305" i="3"/>
  <c r="AC306" i="3" s="1"/>
  <c r="AB305" i="3"/>
  <c r="AB306" i="3" s="1"/>
  <c r="AA305" i="3"/>
  <c r="AA306" i="3" s="1"/>
  <c r="Z305" i="3"/>
  <c r="Z306" i="3" s="1"/>
  <c r="Y305" i="3"/>
  <c r="Y306" i="3" s="1"/>
  <c r="X305" i="3"/>
  <c r="X306" i="3" s="1"/>
  <c r="W305" i="3"/>
  <c r="W306" i="3" s="1"/>
  <c r="V305" i="3"/>
  <c r="V306" i="3" s="1"/>
  <c r="U305" i="3"/>
  <c r="U306" i="3" s="1"/>
  <c r="T305" i="3"/>
  <c r="T306" i="3" s="1"/>
  <c r="S305" i="3"/>
  <c r="S306" i="3" s="1"/>
  <c r="R305" i="3"/>
  <c r="R306" i="3" s="1"/>
  <c r="Q305" i="3"/>
  <c r="Q306" i="3" s="1"/>
  <c r="P305" i="3"/>
  <c r="P306" i="3" s="1"/>
  <c r="O305" i="3"/>
  <c r="O306" i="3" s="1"/>
  <c r="N305" i="3"/>
  <c r="N306" i="3" s="1"/>
  <c r="M305" i="3"/>
  <c r="M306" i="3" s="1"/>
  <c r="L305" i="3"/>
  <c r="L306" i="3" s="1"/>
  <c r="K305" i="3"/>
  <c r="K306" i="3" s="1"/>
  <c r="J305" i="3"/>
  <c r="J306" i="3" s="1"/>
  <c r="I305" i="3"/>
  <c r="I306" i="3" s="1"/>
  <c r="H305" i="3"/>
  <c r="H306" i="3" s="1"/>
  <c r="G305" i="3"/>
  <c r="F305" i="3"/>
  <c r="F306" i="3" s="1"/>
  <c r="D305" i="3"/>
  <c r="B305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BA301" i="3"/>
  <c r="AL301" i="3"/>
  <c r="AG301" i="3"/>
  <c r="AG302" i="3" s="1"/>
  <c r="AF301" i="3"/>
  <c r="AF302" i="3" s="1"/>
  <c r="AE301" i="3"/>
  <c r="AE302" i="3" s="1"/>
  <c r="AD301" i="3"/>
  <c r="AD302" i="3" s="1"/>
  <c r="AC301" i="3"/>
  <c r="AC302" i="3" s="1"/>
  <c r="AB301" i="3"/>
  <c r="AB302" i="3" s="1"/>
  <c r="AA301" i="3"/>
  <c r="AA302" i="3" s="1"/>
  <c r="Z301" i="3"/>
  <c r="Z302" i="3" s="1"/>
  <c r="Y301" i="3"/>
  <c r="Y302" i="3" s="1"/>
  <c r="X301" i="3"/>
  <c r="X302" i="3" s="1"/>
  <c r="W301" i="3"/>
  <c r="W302" i="3" s="1"/>
  <c r="V301" i="3"/>
  <c r="V302" i="3" s="1"/>
  <c r="U301" i="3"/>
  <c r="U302" i="3" s="1"/>
  <c r="T301" i="3"/>
  <c r="T302" i="3" s="1"/>
  <c r="S301" i="3"/>
  <c r="S302" i="3" s="1"/>
  <c r="R301" i="3"/>
  <c r="R302" i="3" s="1"/>
  <c r="Q301" i="3"/>
  <c r="Q302" i="3" s="1"/>
  <c r="P301" i="3"/>
  <c r="P302" i="3" s="1"/>
  <c r="O301" i="3"/>
  <c r="O302" i="3" s="1"/>
  <c r="N301" i="3"/>
  <c r="N302" i="3" s="1"/>
  <c r="M301" i="3"/>
  <c r="M302" i="3" s="1"/>
  <c r="L301" i="3"/>
  <c r="L302" i="3" s="1"/>
  <c r="K301" i="3"/>
  <c r="K302" i="3" s="1"/>
  <c r="J301" i="3"/>
  <c r="J302" i="3" s="1"/>
  <c r="I301" i="3"/>
  <c r="I302" i="3" s="1"/>
  <c r="H301" i="3"/>
  <c r="H302" i="3" s="1"/>
  <c r="G301" i="3"/>
  <c r="G302" i="3" s="1"/>
  <c r="F301" i="3"/>
  <c r="F302" i="3" s="1"/>
  <c r="D301" i="3"/>
  <c r="B301" i="3"/>
  <c r="AG299" i="3"/>
  <c r="AF299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AL297" i="3" s="1"/>
  <c r="F299" i="3"/>
  <c r="BA297" i="3"/>
  <c r="AG297" i="3"/>
  <c r="AG298" i="3" s="1"/>
  <c r="AF297" i="3"/>
  <c r="AF298" i="3" s="1"/>
  <c r="AE297" i="3"/>
  <c r="AE298" i="3" s="1"/>
  <c r="AD297" i="3"/>
  <c r="AD298" i="3" s="1"/>
  <c r="AC297" i="3"/>
  <c r="AC298" i="3" s="1"/>
  <c r="AB297" i="3"/>
  <c r="AB298" i="3" s="1"/>
  <c r="AA297" i="3"/>
  <c r="AA298" i="3" s="1"/>
  <c r="Z297" i="3"/>
  <c r="Z298" i="3" s="1"/>
  <c r="Y297" i="3"/>
  <c r="Y298" i="3" s="1"/>
  <c r="X297" i="3"/>
  <c r="X298" i="3" s="1"/>
  <c r="W297" i="3"/>
  <c r="W298" i="3" s="1"/>
  <c r="V297" i="3"/>
  <c r="V298" i="3" s="1"/>
  <c r="U297" i="3"/>
  <c r="U298" i="3" s="1"/>
  <c r="T297" i="3"/>
  <c r="T298" i="3" s="1"/>
  <c r="S297" i="3"/>
  <c r="S298" i="3" s="1"/>
  <c r="R297" i="3"/>
  <c r="R298" i="3" s="1"/>
  <c r="Q297" i="3"/>
  <c r="Q298" i="3" s="1"/>
  <c r="P297" i="3"/>
  <c r="P298" i="3" s="1"/>
  <c r="O297" i="3"/>
  <c r="O298" i="3" s="1"/>
  <c r="N297" i="3"/>
  <c r="N298" i="3" s="1"/>
  <c r="M297" i="3"/>
  <c r="M298" i="3" s="1"/>
  <c r="L297" i="3"/>
  <c r="L298" i="3" s="1"/>
  <c r="K297" i="3"/>
  <c r="K298" i="3" s="1"/>
  <c r="J297" i="3"/>
  <c r="J298" i="3" s="1"/>
  <c r="I297" i="3"/>
  <c r="I298" i="3" s="1"/>
  <c r="H297" i="3"/>
  <c r="H298" i="3" s="1"/>
  <c r="G297" i="3"/>
  <c r="G298" i="3" s="1"/>
  <c r="F297" i="3"/>
  <c r="D297" i="3"/>
  <c r="B297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BA293" i="3"/>
  <c r="AL293" i="3"/>
  <c r="AG293" i="3"/>
  <c r="AG294" i="3" s="1"/>
  <c r="AF293" i="3"/>
  <c r="AF294" i="3" s="1"/>
  <c r="AE293" i="3"/>
  <c r="AE294" i="3" s="1"/>
  <c r="AD293" i="3"/>
  <c r="AD294" i="3" s="1"/>
  <c r="AC293" i="3"/>
  <c r="AC294" i="3" s="1"/>
  <c r="AB293" i="3"/>
  <c r="AB294" i="3" s="1"/>
  <c r="AA293" i="3"/>
  <c r="AA294" i="3" s="1"/>
  <c r="Z293" i="3"/>
  <c r="Z294" i="3" s="1"/>
  <c r="Y293" i="3"/>
  <c r="Y294" i="3" s="1"/>
  <c r="X293" i="3"/>
  <c r="X294" i="3" s="1"/>
  <c r="W293" i="3"/>
  <c r="W294" i="3" s="1"/>
  <c r="V293" i="3"/>
  <c r="V294" i="3" s="1"/>
  <c r="U293" i="3"/>
  <c r="U294" i="3" s="1"/>
  <c r="T293" i="3"/>
  <c r="T294" i="3" s="1"/>
  <c r="S293" i="3"/>
  <c r="S294" i="3" s="1"/>
  <c r="R293" i="3"/>
  <c r="R294" i="3" s="1"/>
  <c r="Q293" i="3"/>
  <c r="Q294" i="3" s="1"/>
  <c r="P293" i="3"/>
  <c r="P294" i="3" s="1"/>
  <c r="O293" i="3"/>
  <c r="O294" i="3" s="1"/>
  <c r="N293" i="3"/>
  <c r="N294" i="3" s="1"/>
  <c r="M293" i="3"/>
  <c r="M294" i="3" s="1"/>
  <c r="L293" i="3"/>
  <c r="L294" i="3" s="1"/>
  <c r="K293" i="3"/>
  <c r="K294" i="3" s="1"/>
  <c r="J293" i="3"/>
  <c r="J294" i="3" s="1"/>
  <c r="I293" i="3"/>
  <c r="I294" i="3" s="1"/>
  <c r="H293" i="3"/>
  <c r="H294" i="3" s="1"/>
  <c r="G293" i="3"/>
  <c r="G294" i="3" s="1"/>
  <c r="F293" i="3"/>
  <c r="F294" i="3" s="1"/>
  <c r="D293" i="3"/>
  <c r="B293" i="3"/>
  <c r="AG291" i="3"/>
  <c r="AF291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AL289" i="3" s="1"/>
  <c r="F291" i="3"/>
  <c r="BA289" i="3"/>
  <c r="AG289" i="3"/>
  <c r="AG290" i="3" s="1"/>
  <c r="AF289" i="3"/>
  <c r="AF290" i="3" s="1"/>
  <c r="AE289" i="3"/>
  <c r="AE290" i="3" s="1"/>
  <c r="AD289" i="3"/>
  <c r="AD290" i="3" s="1"/>
  <c r="AC289" i="3"/>
  <c r="AC290" i="3" s="1"/>
  <c r="AB289" i="3"/>
  <c r="AB290" i="3" s="1"/>
  <c r="AA289" i="3"/>
  <c r="AA290" i="3" s="1"/>
  <c r="Z289" i="3"/>
  <c r="Z290" i="3" s="1"/>
  <c r="Y289" i="3"/>
  <c r="Y290" i="3" s="1"/>
  <c r="X289" i="3"/>
  <c r="X290" i="3" s="1"/>
  <c r="W289" i="3"/>
  <c r="W290" i="3" s="1"/>
  <c r="V289" i="3"/>
  <c r="V290" i="3" s="1"/>
  <c r="U289" i="3"/>
  <c r="U290" i="3" s="1"/>
  <c r="T289" i="3"/>
  <c r="T290" i="3" s="1"/>
  <c r="S289" i="3"/>
  <c r="S290" i="3" s="1"/>
  <c r="R289" i="3"/>
  <c r="R290" i="3" s="1"/>
  <c r="Q289" i="3"/>
  <c r="Q290" i="3" s="1"/>
  <c r="P289" i="3"/>
  <c r="P290" i="3" s="1"/>
  <c r="O289" i="3"/>
  <c r="O290" i="3" s="1"/>
  <c r="N289" i="3"/>
  <c r="N290" i="3" s="1"/>
  <c r="M289" i="3"/>
  <c r="M290" i="3" s="1"/>
  <c r="L289" i="3"/>
  <c r="L290" i="3" s="1"/>
  <c r="K289" i="3"/>
  <c r="K290" i="3" s="1"/>
  <c r="J289" i="3"/>
  <c r="J290" i="3" s="1"/>
  <c r="I289" i="3"/>
  <c r="I290" i="3" s="1"/>
  <c r="H289" i="3"/>
  <c r="H290" i="3" s="1"/>
  <c r="G289" i="3"/>
  <c r="G290" i="3" s="1"/>
  <c r="F289" i="3"/>
  <c r="D289" i="3"/>
  <c r="B289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BA285" i="3"/>
  <c r="AL285" i="3"/>
  <c r="AG285" i="3"/>
  <c r="AG286" i="3" s="1"/>
  <c r="AF285" i="3"/>
  <c r="AF286" i="3" s="1"/>
  <c r="AE285" i="3"/>
  <c r="AE286" i="3" s="1"/>
  <c r="AD285" i="3"/>
  <c r="AD286" i="3" s="1"/>
  <c r="AC285" i="3"/>
  <c r="AC286" i="3" s="1"/>
  <c r="AB285" i="3"/>
  <c r="AB286" i="3" s="1"/>
  <c r="AA285" i="3"/>
  <c r="AA286" i="3" s="1"/>
  <c r="Z285" i="3"/>
  <c r="Z286" i="3" s="1"/>
  <c r="Y285" i="3"/>
  <c r="Y286" i="3" s="1"/>
  <c r="X285" i="3"/>
  <c r="X286" i="3" s="1"/>
  <c r="W285" i="3"/>
  <c r="W286" i="3" s="1"/>
  <c r="V285" i="3"/>
  <c r="V286" i="3" s="1"/>
  <c r="U285" i="3"/>
  <c r="U286" i="3" s="1"/>
  <c r="T285" i="3"/>
  <c r="T286" i="3" s="1"/>
  <c r="S285" i="3"/>
  <c r="S286" i="3" s="1"/>
  <c r="R285" i="3"/>
  <c r="R286" i="3" s="1"/>
  <c r="Q285" i="3"/>
  <c r="Q286" i="3" s="1"/>
  <c r="P285" i="3"/>
  <c r="P286" i="3" s="1"/>
  <c r="O285" i="3"/>
  <c r="O286" i="3" s="1"/>
  <c r="N285" i="3"/>
  <c r="N286" i="3" s="1"/>
  <c r="M285" i="3"/>
  <c r="M286" i="3" s="1"/>
  <c r="L285" i="3"/>
  <c r="L286" i="3" s="1"/>
  <c r="K285" i="3"/>
  <c r="K286" i="3" s="1"/>
  <c r="J285" i="3"/>
  <c r="J286" i="3" s="1"/>
  <c r="I285" i="3"/>
  <c r="I286" i="3" s="1"/>
  <c r="H285" i="3"/>
  <c r="H286" i="3" s="1"/>
  <c r="G285" i="3"/>
  <c r="G286" i="3" s="1"/>
  <c r="F285" i="3"/>
  <c r="F286" i="3" s="1"/>
  <c r="D285" i="3"/>
  <c r="B285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AL281" i="3" s="1"/>
  <c r="F283" i="3"/>
  <c r="BA281" i="3"/>
  <c r="AG281" i="3"/>
  <c r="AG282" i="3" s="1"/>
  <c r="AF281" i="3"/>
  <c r="AF282" i="3" s="1"/>
  <c r="AE281" i="3"/>
  <c r="AE282" i="3" s="1"/>
  <c r="AD281" i="3"/>
  <c r="AD282" i="3" s="1"/>
  <c r="AC281" i="3"/>
  <c r="AC282" i="3" s="1"/>
  <c r="AB281" i="3"/>
  <c r="AB282" i="3" s="1"/>
  <c r="AA281" i="3"/>
  <c r="AA282" i="3" s="1"/>
  <c r="Z281" i="3"/>
  <c r="Z282" i="3" s="1"/>
  <c r="Y281" i="3"/>
  <c r="Y282" i="3" s="1"/>
  <c r="X281" i="3"/>
  <c r="X282" i="3" s="1"/>
  <c r="W281" i="3"/>
  <c r="W282" i="3" s="1"/>
  <c r="V281" i="3"/>
  <c r="V282" i="3" s="1"/>
  <c r="U281" i="3"/>
  <c r="U282" i="3" s="1"/>
  <c r="T281" i="3"/>
  <c r="T282" i="3" s="1"/>
  <c r="S281" i="3"/>
  <c r="S282" i="3" s="1"/>
  <c r="R281" i="3"/>
  <c r="R282" i="3" s="1"/>
  <c r="Q281" i="3"/>
  <c r="Q282" i="3" s="1"/>
  <c r="P281" i="3"/>
  <c r="P282" i="3" s="1"/>
  <c r="O281" i="3"/>
  <c r="O282" i="3" s="1"/>
  <c r="N281" i="3"/>
  <c r="N282" i="3" s="1"/>
  <c r="M281" i="3"/>
  <c r="M282" i="3" s="1"/>
  <c r="L281" i="3"/>
  <c r="L282" i="3" s="1"/>
  <c r="K281" i="3"/>
  <c r="K282" i="3" s="1"/>
  <c r="J281" i="3"/>
  <c r="J282" i="3" s="1"/>
  <c r="I281" i="3"/>
  <c r="I282" i="3" s="1"/>
  <c r="H281" i="3"/>
  <c r="H282" i="3" s="1"/>
  <c r="G281" i="3"/>
  <c r="G282" i="3" s="1"/>
  <c r="F281" i="3"/>
  <c r="D281" i="3"/>
  <c r="B281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BA277" i="3"/>
  <c r="AL277" i="3"/>
  <c r="AG277" i="3"/>
  <c r="AG278" i="3" s="1"/>
  <c r="AF277" i="3"/>
  <c r="AF278" i="3" s="1"/>
  <c r="AE277" i="3"/>
  <c r="AE278" i="3" s="1"/>
  <c r="AD277" i="3"/>
  <c r="AD278" i="3" s="1"/>
  <c r="AC277" i="3"/>
  <c r="AC278" i="3" s="1"/>
  <c r="AB277" i="3"/>
  <c r="AB278" i="3" s="1"/>
  <c r="AA277" i="3"/>
  <c r="AA278" i="3" s="1"/>
  <c r="Z277" i="3"/>
  <c r="Z278" i="3" s="1"/>
  <c r="Y277" i="3"/>
  <c r="Y278" i="3" s="1"/>
  <c r="X277" i="3"/>
  <c r="X278" i="3" s="1"/>
  <c r="W277" i="3"/>
  <c r="W278" i="3" s="1"/>
  <c r="V277" i="3"/>
  <c r="V278" i="3" s="1"/>
  <c r="U277" i="3"/>
  <c r="U278" i="3" s="1"/>
  <c r="T277" i="3"/>
  <c r="T278" i="3" s="1"/>
  <c r="S277" i="3"/>
  <c r="S278" i="3" s="1"/>
  <c r="R277" i="3"/>
  <c r="R278" i="3" s="1"/>
  <c r="Q277" i="3"/>
  <c r="Q278" i="3" s="1"/>
  <c r="P277" i="3"/>
  <c r="P278" i="3" s="1"/>
  <c r="O277" i="3"/>
  <c r="O278" i="3" s="1"/>
  <c r="N277" i="3"/>
  <c r="N278" i="3" s="1"/>
  <c r="M277" i="3"/>
  <c r="M278" i="3" s="1"/>
  <c r="L277" i="3"/>
  <c r="L278" i="3" s="1"/>
  <c r="K277" i="3"/>
  <c r="K278" i="3" s="1"/>
  <c r="J277" i="3"/>
  <c r="J278" i="3" s="1"/>
  <c r="I277" i="3"/>
  <c r="I278" i="3" s="1"/>
  <c r="H277" i="3"/>
  <c r="H278" i="3" s="1"/>
  <c r="G277" i="3"/>
  <c r="G278" i="3" s="1"/>
  <c r="F277" i="3"/>
  <c r="F278" i="3" s="1"/>
  <c r="D277" i="3"/>
  <c r="B277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AL273" i="3" s="1"/>
  <c r="F275" i="3"/>
  <c r="BA273" i="3"/>
  <c r="AG273" i="3"/>
  <c r="AG274" i="3" s="1"/>
  <c r="AF273" i="3"/>
  <c r="AF274" i="3" s="1"/>
  <c r="AE273" i="3"/>
  <c r="AE274" i="3" s="1"/>
  <c r="AD273" i="3"/>
  <c r="AD274" i="3" s="1"/>
  <c r="AC273" i="3"/>
  <c r="AC274" i="3" s="1"/>
  <c r="AB273" i="3"/>
  <c r="AB274" i="3" s="1"/>
  <c r="AA273" i="3"/>
  <c r="AA274" i="3" s="1"/>
  <c r="Z273" i="3"/>
  <c r="Z274" i="3" s="1"/>
  <c r="Y273" i="3"/>
  <c r="Y274" i="3" s="1"/>
  <c r="X273" i="3"/>
  <c r="X274" i="3" s="1"/>
  <c r="W273" i="3"/>
  <c r="W274" i="3" s="1"/>
  <c r="V273" i="3"/>
  <c r="V274" i="3" s="1"/>
  <c r="U273" i="3"/>
  <c r="U274" i="3" s="1"/>
  <c r="T273" i="3"/>
  <c r="T274" i="3" s="1"/>
  <c r="S273" i="3"/>
  <c r="S274" i="3" s="1"/>
  <c r="R273" i="3"/>
  <c r="R274" i="3" s="1"/>
  <c r="Q273" i="3"/>
  <c r="Q274" i="3" s="1"/>
  <c r="P273" i="3"/>
  <c r="P274" i="3" s="1"/>
  <c r="O273" i="3"/>
  <c r="O274" i="3" s="1"/>
  <c r="N273" i="3"/>
  <c r="N274" i="3" s="1"/>
  <c r="M273" i="3"/>
  <c r="M274" i="3" s="1"/>
  <c r="L273" i="3"/>
  <c r="L274" i="3" s="1"/>
  <c r="K273" i="3"/>
  <c r="K274" i="3" s="1"/>
  <c r="J273" i="3"/>
  <c r="J274" i="3" s="1"/>
  <c r="I273" i="3"/>
  <c r="I274" i="3" s="1"/>
  <c r="H273" i="3"/>
  <c r="H274" i="3" s="1"/>
  <c r="G273" i="3"/>
  <c r="G274" i="3" s="1"/>
  <c r="F273" i="3"/>
  <c r="D273" i="3"/>
  <c r="B273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BA269" i="3"/>
  <c r="AL269" i="3"/>
  <c r="AG269" i="3"/>
  <c r="AG270" i="3" s="1"/>
  <c r="AF269" i="3"/>
  <c r="AF270" i="3" s="1"/>
  <c r="AE269" i="3"/>
  <c r="AE270" i="3" s="1"/>
  <c r="AD269" i="3"/>
  <c r="AD270" i="3" s="1"/>
  <c r="AC269" i="3"/>
  <c r="AC270" i="3" s="1"/>
  <c r="AB269" i="3"/>
  <c r="AB270" i="3" s="1"/>
  <c r="AA269" i="3"/>
  <c r="AA270" i="3" s="1"/>
  <c r="Z269" i="3"/>
  <c r="Z270" i="3" s="1"/>
  <c r="Y269" i="3"/>
  <c r="Y270" i="3" s="1"/>
  <c r="X269" i="3"/>
  <c r="X270" i="3" s="1"/>
  <c r="W269" i="3"/>
  <c r="W270" i="3" s="1"/>
  <c r="V269" i="3"/>
  <c r="V270" i="3" s="1"/>
  <c r="U269" i="3"/>
  <c r="U270" i="3" s="1"/>
  <c r="T269" i="3"/>
  <c r="T270" i="3" s="1"/>
  <c r="S269" i="3"/>
  <c r="S270" i="3" s="1"/>
  <c r="R269" i="3"/>
  <c r="R270" i="3" s="1"/>
  <c r="Q269" i="3"/>
  <c r="Q270" i="3" s="1"/>
  <c r="P269" i="3"/>
  <c r="P270" i="3" s="1"/>
  <c r="O269" i="3"/>
  <c r="O270" i="3" s="1"/>
  <c r="N269" i="3"/>
  <c r="N270" i="3" s="1"/>
  <c r="M269" i="3"/>
  <c r="M270" i="3" s="1"/>
  <c r="L269" i="3"/>
  <c r="L270" i="3" s="1"/>
  <c r="K269" i="3"/>
  <c r="K270" i="3" s="1"/>
  <c r="J269" i="3"/>
  <c r="J270" i="3" s="1"/>
  <c r="I269" i="3"/>
  <c r="I270" i="3" s="1"/>
  <c r="H269" i="3"/>
  <c r="H270" i="3" s="1"/>
  <c r="G269" i="3"/>
  <c r="G270" i="3" s="1"/>
  <c r="F269" i="3"/>
  <c r="F270" i="3" s="1"/>
  <c r="D269" i="3"/>
  <c r="B269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AL265" i="3" s="1"/>
  <c r="F267" i="3"/>
  <c r="BA265" i="3"/>
  <c r="AG265" i="3"/>
  <c r="AG266" i="3" s="1"/>
  <c r="AF265" i="3"/>
  <c r="AF266" i="3" s="1"/>
  <c r="AE265" i="3"/>
  <c r="AE266" i="3" s="1"/>
  <c r="AD265" i="3"/>
  <c r="AD266" i="3" s="1"/>
  <c r="AC265" i="3"/>
  <c r="AC266" i="3" s="1"/>
  <c r="AB265" i="3"/>
  <c r="AB266" i="3" s="1"/>
  <c r="AA265" i="3"/>
  <c r="AA266" i="3" s="1"/>
  <c r="Z265" i="3"/>
  <c r="Z266" i="3" s="1"/>
  <c r="Y265" i="3"/>
  <c r="Y266" i="3" s="1"/>
  <c r="X265" i="3"/>
  <c r="X266" i="3" s="1"/>
  <c r="W265" i="3"/>
  <c r="W266" i="3" s="1"/>
  <c r="V265" i="3"/>
  <c r="V266" i="3" s="1"/>
  <c r="U265" i="3"/>
  <c r="U266" i="3" s="1"/>
  <c r="T265" i="3"/>
  <c r="T266" i="3" s="1"/>
  <c r="S265" i="3"/>
  <c r="S266" i="3" s="1"/>
  <c r="R265" i="3"/>
  <c r="R266" i="3" s="1"/>
  <c r="Q265" i="3"/>
  <c r="Q266" i="3" s="1"/>
  <c r="P265" i="3"/>
  <c r="P266" i="3" s="1"/>
  <c r="O265" i="3"/>
  <c r="O266" i="3" s="1"/>
  <c r="N265" i="3"/>
  <c r="N266" i="3" s="1"/>
  <c r="M265" i="3"/>
  <c r="M266" i="3" s="1"/>
  <c r="L265" i="3"/>
  <c r="L266" i="3" s="1"/>
  <c r="K265" i="3"/>
  <c r="K266" i="3" s="1"/>
  <c r="J265" i="3"/>
  <c r="J266" i="3" s="1"/>
  <c r="I265" i="3"/>
  <c r="I266" i="3" s="1"/>
  <c r="H265" i="3"/>
  <c r="H266" i="3" s="1"/>
  <c r="G265" i="3"/>
  <c r="G266" i="3" s="1"/>
  <c r="F265" i="3"/>
  <c r="D265" i="3"/>
  <c r="B265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BA261" i="3"/>
  <c r="AL261" i="3"/>
  <c r="AG261" i="3"/>
  <c r="AG262" i="3" s="1"/>
  <c r="AF261" i="3"/>
  <c r="AF262" i="3" s="1"/>
  <c r="AE261" i="3"/>
  <c r="AE262" i="3" s="1"/>
  <c r="AD261" i="3"/>
  <c r="AD262" i="3" s="1"/>
  <c r="AC261" i="3"/>
  <c r="AC262" i="3" s="1"/>
  <c r="AB261" i="3"/>
  <c r="AB262" i="3" s="1"/>
  <c r="AA261" i="3"/>
  <c r="AA262" i="3" s="1"/>
  <c r="Z261" i="3"/>
  <c r="Z262" i="3" s="1"/>
  <c r="Y261" i="3"/>
  <c r="Y262" i="3" s="1"/>
  <c r="X261" i="3"/>
  <c r="X262" i="3" s="1"/>
  <c r="W261" i="3"/>
  <c r="W262" i="3" s="1"/>
  <c r="V261" i="3"/>
  <c r="V262" i="3" s="1"/>
  <c r="U261" i="3"/>
  <c r="U262" i="3" s="1"/>
  <c r="T261" i="3"/>
  <c r="T262" i="3" s="1"/>
  <c r="S261" i="3"/>
  <c r="S262" i="3" s="1"/>
  <c r="R261" i="3"/>
  <c r="R262" i="3" s="1"/>
  <c r="Q261" i="3"/>
  <c r="Q262" i="3" s="1"/>
  <c r="P261" i="3"/>
  <c r="P262" i="3" s="1"/>
  <c r="O261" i="3"/>
  <c r="O262" i="3" s="1"/>
  <c r="N261" i="3"/>
  <c r="N262" i="3" s="1"/>
  <c r="M261" i="3"/>
  <c r="M262" i="3" s="1"/>
  <c r="L261" i="3"/>
  <c r="L262" i="3" s="1"/>
  <c r="K261" i="3"/>
  <c r="K262" i="3" s="1"/>
  <c r="J261" i="3"/>
  <c r="J262" i="3" s="1"/>
  <c r="I261" i="3"/>
  <c r="I262" i="3" s="1"/>
  <c r="H261" i="3"/>
  <c r="H262" i="3" s="1"/>
  <c r="G261" i="3"/>
  <c r="G262" i="3" s="1"/>
  <c r="F261" i="3"/>
  <c r="F262" i="3" s="1"/>
  <c r="D261" i="3"/>
  <c r="B261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AL257" i="3" s="1"/>
  <c r="F259" i="3"/>
  <c r="BA257" i="3"/>
  <c r="AG257" i="3"/>
  <c r="AG258" i="3" s="1"/>
  <c r="AF257" i="3"/>
  <c r="AF258" i="3" s="1"/>
  <c r="AE257" i="3"/>
  <c r="AE258" i="3" s="1"/>
  <c r="AD257" i="3"/>
  <c r="AD258" i="3" s="1"/>
  <c r="AC257" i="3"/>
  <c r="AC258" i="3" s="1"/>
  <c r="AB257" i="3"/>
  <c r="AB258" i="3" s="1"/>
  <c r="AA257" i="3"/>
  <c r="AA258" i="3" s="1"/>
  <c r="Z257" i="3"/>
  <c r="Z258" i="3" s="1"/>
  <c r="Y257" i="3"/>
  <c r="Y258" i="3" s="1"/>
  <c r="X257" i="3"/>
  <c r="X258" i="3" s="1"/>
  <c r="W257" i="3"/>
  <c r="W258" i="3" s="1"/>
  <c r="V257" i="3"/>
  <c r="V258" i="3" s="1"/>
  <c r="U257" i="3"/>
  <c r="U258" i="3" s="1"/>
  <c r="T257" i="3"/>
  <c r="T258" i="3" s="1"/>
  <c r="S257" i="3"/>
  <c r="S258" i="3" s="1"/>
  <c r="R257" i="3"/>
  <c r="R258" i="3" s="1"/>
  <c r="Q257" i="3"/>
  <c r="Q258" i="3" s="1"/>
  <c r="P257" i="3"/>
  <c r="P258" i="3" s="1"/>
  <c r="O257" i="3"/>
  <c r="O258" i="3" s="1"/>
  <c r="N257" i="3"/>
  <c r="N258" i="3" s="1"/>
  <c r="M257" i="3"/>
  <c r="M258" i="3" s="1"/>
  <c r="L257" i="3"/>
  <c r="L258" i="3" s="1"/>
  <c r="K257" i="3"/>
  <c r="K258" i="3" s="1"/>
  <c r="J257" i="3"/>
  <c r="J258" i="3" s="1"/>
  <c r="I257" i="3"/>
  <c r="I258" i="3" s="1"/>
  <c r="H257" i="3"/>
  <c r="H258" i="3" s="1"/>
  <c r="G257" i="3"/>
  <c r="G258" i="3" s="1"/>
  <c r="F257" i="3"/>
  <c r="D257" i="3"/>
  <c r="B257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BA253" i="3"/>
  <c r="AL253" i="3"/>
  <c r="AG253" i="3"/>
  <c r="AG254" i="3" s="1"/>
  <c r="AF253" i="3"/>
  <c r="AF254" i="3" s="1"/>
  <c r="AE253" i="3"/>
  <c r="AE254" i="3" s="1"/>
  <c r="AD253" i="3"/>
  <c r="AD254" i="3" s="1"/>
  <c r="AC253" i="3"/>
  <c r="AC254" i="3" s="1"/>
  <c r="AB253" i="3"/>
  <c r="AB254" i="3" s="1"/>
  <c r="AA253" i="3"/>
  <c r="AA254" i="3" s="1"/>
  <c r="Z253" i="3"/>
  <c r="Z254" i="3" s="1"/>
  <c r="Y253" i="3"/>
  <c r="Y254" i="3" s="1"/>
  <c r="X253" i="3"/>
  <c r="X254" i="3" s="1"/>
  <c r="W253" i="3"/>
  <c r="W254" i="3" s="1"/>
  <c r="V253" i="3"/>
  <c r="V254" i="3" s="1"/>
  <c r="U253" i="3"/>
  <c r="U254" i="3" s="1"/>
  <c r="T253" i="3"/>
  <c r="T254" i="3" s="1"/>
  <c r="S253" i="3"/>
  <c r="S254" i="3" s="1"/>
  <c r="R253" i="3"/>
  <c r="R254" i="3" s="1"/>
  <c r="Q253" i="3"/>
  <c r="Q254" i="3" s="1"/>
  <c r="P253" i="3"/>
  <c r="P254" i="3" s="1"/>
  <c r="O253" i="3"/>
  <c r="O254" i="3" s="1"/>
  <c r="N253" i="3"/>
  <c r="N254" i="3" s="1"/>
  <c r="M253" i="3"/>
  <c r="M254" i="3" s="1"/>
  <c r="L253" i="3"/>
  <c r="L254" i="3" s="1"/>
  <c r="K253" i="3"/>
  <c r="K254" i="3" s="1"/>
  <c r="J253" i="3"/>
  <c r="J254" i="3" s="1"/>
  <c r="I253" i="3"/>
  <c r="I254" i="3" s="1"/>
  <c r="H253" i="3"/>
  <c r="H254" i="3" s="1"/>
  <c r="G253" i="3"/>
  <c r="G254" i="3" s="1"/>
  <c r="F253" i="3"/>
  <c r="D253" i="3"/>
  <c r="B253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BA249" i="3"/>
  <c r="AL249" i="3"/>
  <c r="AG249" i="3"/>
  <c r="AG250" i="3" s="1"/>
  <c r="AF249" i="3"/>
  <c r="AF250" i="3" s="1"/>
  <c r="AE249" i="3"/>
  <c r="AE250" i="3" s="1"/>
  <c r="AD249" i="3"/>
  <c r="AD250" i="3" s="1"/>
  <c r="AC249" i="3"/>
  <c r="AC250" i="3" s="1"/>
  <c r="AB249" i="3"/>
  <c r="AB250" i="3" s="1"/>
  <c r="AA249" i="3"/>
  <c r="AA250" i="3" s="1"/>
  <c r="Z249" i="3"/>
  <c r="Z250" i="3" s="1"/>
  <c r="Y249" i="3"/>
  <c r="Y250" i="3" s="1"/>
  <c r="X249" i="3"/>
  <c r="X250" i="3" s="1"/>
  <c r="W249" i="3"/>
  <c r="W250" i="3" s="1"/>
  <c r="V249" i="3"/>
  <c r="V250" i="3" s="1"/>
  <c r="U249" i="3"/>
  <c r="U250" i="3" s="1"/>
  <c r="T249" i="3"/>
  <c r="T250" i="3" s="1"/>
  <c r="S249" i="3"/>
  <c r="S250" i="3" s="1"/>
  <c r="R249" i="3"/>
  <c r="R250" i="3" s="1"/>
  <c r="Q249" i="3"/>
  <c r="Q250" i="3" s="1"/>
  <c r="P249" i="3"/>
  <c r="P250" i="3" s="1"/>
  <c r="O249" i="3"/>
  <c r="O250" i="3" s="1"/>
  <c r="N249" i="3"/>
  <c r="N250" i="3" s="1"/>
  <c r="M249" i="3"/>
  <c r="M250" i="3" s="1"/>
  <c r="L249" i="3"/>
  <c r="L250" i="3" s="1"/>
  <c r="K249" i="3"/>
  <c r="K250" i="3" s="1"/>
  <c r="J249" i="3"/>
  <c r="J250" i="3" s="1"/>
  <c r="I249" i="3"/>
  <c r="I250" i="3" s="1"/>
  <c r="H249" i="3"/>
  <c r="H250" i="3" s="1"/>
  <c r="G249" i="3"/>
  <c r="G250" i="3" s="1"/>
  <c r="F249" i="3"/>
  <c r="D249" i="3"/>
  <c r="B249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AL245" i="3" s="1"/>
  <c r="BA245" i="3"/>
  <c r="AG245" i="3"/>
  <c r="AG246" i="3" s="1"/>
  <c r="AF245" i="3"/>
  <c r="AF246" i="3" s="1"/>
  <c r="AE245" i="3"/>
  <c r="AE246" i="3" s="1"/>
  <c r="AD245" i="3"/>
  <c r="AD246" i="3" s="1"/>
  <c r="AC245" i="3"/>
  <c r="AC246" i="3" s="1"/>
  <c r="AB245" i="3"/>
  <c r="AB246" i="3" s="1"/>
  <c r="AA245" i="3"/>
  <c r="AA246" i="3" s="1"/>
  <c r="Z245" i="3"/>
  <c r="Z246" i="3" s="1"/>
  <c r="Y245" i="3"/>
  <c r="Y246" i="3" s="1"/>
  <c r="X245" i="3"/>
  <c r="X246" i="3" s="1"/>
  <c r="W245" i="3"/>
  <c r="W246" i="3" s="1"/>
  <c r="V245" i="3"/>
  <c r="V246" i="3" s="1"/>
  <c r="U245" i="3"/>
  <c r="U246" i="3" s="1"/>
  <c r="T245" i="3"/>
  <c r="T246" i="3" s="1"/>
  <c r="S245" i="3"/>
  <c r="S246" i="3" s="1"/>
  <c r="R245" i="3"/>
  <c r="R246" i="3" s="1"/>
  <c r="Q245" i="3"/>
  <c r="Q246" i="3" s="1"/>
  <c r="P245" i="3"/>
  <c r="P246" i="3" s="1"/>
  <c r="O245" i="3"/>
  <c r="O246" i="3" s="1"/>
  <c r="N245" i="3"/>
  <c r="N246" i="3" s="1"/>
  <c r="M245" i="3"/>
  <c r="M246" i="3" s="1"/>
  <c r="L245" i="3"/>
  <c r="L246" i="3" s="1"/>
  <c r="K245" i="3"/>
  <c r="K246" i="3" s="1"/>
  <c r="J245" i="3"/>
  <c r="J246" i="3" s="1"/>
  <c r="I245" i="3"/>
  <c r="I246" i="3" s="1"/>
  <c r="H245" i="3"/>
  <c r="H246" i="3" s="1"/>
  <c r="G245" i="3"/>
  <c r="G246" i="3" s="1"/>
  <c r="F245" i="3"/>
  <c r="F246" i="3" s="1"/>
  <c r="D245" i="3"/>
  <c r="B245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AL241" i="3" s="1"/>
  <c r="F243" i="3"/>
  <c r="BA241" i="3"/>
  <c r="AG241" i="3"/>
  <c r="AG242" i="3" s="1"/>
  <c r="AF241" i="3"/>
  <c r="AF242" i="3" s="1"/>
  <c r="AE241" i="3"/>
  <c r="AE242" i="3" s="1"/>
  <c r="AD241" i="3"/>
  <c r="AD242" i="3" s="1"/>
  <c r="AC241" i="3"/>
  <c r="AC242" i="3" s="1"/>
  <c r="AB241" i="3"/>
  <c r="AB242" i="3" s="1"/>
  <c r="AA241" i="3"/>
  <c r="AA242" i="3" s="1"/>
  <c r="Z241" i="3"/>
  <c r="Z242" i="3" s="1"/>
  <c r="Y241" i="3"/>
  <c r="Y242" i="3" s="1"/>
  <c r="X241" i="3"/>
  <c r="X242" i="3" s="1"/>
  <c r="W241" i="3"/>
  <c r="W242" i="3" s="1"/>
  <c r="V241" i="3"/>
  <c r="V242" i="3" s="1"/>
  <c r="U241" i="3"/>
  <c r="U242" i="3" s="1"/>
  <c r="T241" i="3"/>
  <c r="T242" i="3" s="1"/>
  <c r="S241" i="3"/>
  <c r="S242" i="3" s="1"/>
  <c r="R241" i="3"/>
  <c r="R242" i="3" s="1"/>
  <c r="Q241" i="3"/>
  <c r="Q242" i="3" s="1"/>
  <c r="P241" i="3"/>
  <c r="P242" i="3" s="1"/>
  <c r="O241" i="3"/>
  <c r="O242" i="3" s="1"/>
  <c r="N241" i="3"/>
  <c r="N242" i="3" s="1"/>
  <c r="M241" i="3"/>
  <c r="M242" i="3" s="1"/>
  <c r="L241" i="3"/>
  <c r="L242" i="3" s="1"/>
  <c r="K241" i="3"/>
  <c r="K242" i="3" s="1"/>
  <c r="J241" i="3"/>
  <c r="J242" i="3" s="1"/>
  <c r="I241" i="3"/>
  <c r="I242" i="3" s="1"/>
  <c r="H241" i="3"/>
  <c r="H242" i="3" s="1"/>
  <c r="G241" i="3"/>
  <c r="G242" i="3" s="1"/>
  <c r="F241" i="3"/>
  <c r="D241" i="3"/>
  <c r="B241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AL237" i="3" s="1"/>
  <c r="BA237" i="3"/>
  <c r="AG237" i="3"/>
  <c r="AG238" i="3" s="1"/>
  <c r="AF237" i="3"/>
  <c r="AF238" i="3" s="1"/>
  <c r="AE237" i="3"/>
  <c r="AE238" i="3" s="1"/>
  <c r="AD237" i="3"/>
  <c r="AD238" i="3" s="1"/>
  <c r="AC237" i="3"/>
  <c r="AC238" i="3" s="1"/>
  <c r="AB237" i="3"/>
  <c r="AB238" i="3" s="1"/>
  <c r="AA237" i="3"/>
  <c r="AA238" i="3" s="1"/>
  <c r="Z237" i="3"/>
  <c r="Z238" i="3" s="1"/>
  <c r="Y237" i="3"/>
  <c r="Y238" i="3" s="1"/>
  <c r="X237" i="3"/>
  <c r="X238" i="3" s="1"/>
  <c r="W237" i="3"/>
  <c r="W238" i="3" s="1"/>
  <c r="V237" i="3"/>
  <c r="V238" i="3" s="1"/>
  <c r="U237" i="3"/>
  <c r="U238" i="3" s="1"/>
  <c r="T237" i="3"/>
  <c r="T238" i="3" s="1"/>
  <c r="S237" i="3"/>
  <c r="S238" i="3" s="1"/>
  <c r="R237" i="3"/>
  <c r="R238" i="3" s="1"/>
  <c r="Q237" i="3"/>
  <c r="Q238" i="3" s="1"/>
  <c r="P237" i="3"/>
  <c r="P238" i="3" s="1"/>
  <c r="O237" i="3"/>
  <c r="O238" i="3" s="1"/>
  <c r="N237" i="3"/>
  <c r="N238" i="3" s="1"/>
  <c r="M237" i="3"/>
  <c r="M238" i="3" s="1"/>
  <c r="L237" i="3"/>
  <c r="L238" i="3" s="1"/>
  <c r="K237" i="3"/>
  <c r="K238" i="3" s="1"/>
  <c r="J237" i="3"/>
  <c r="J238" i="3" s="1"/>
  <c r="I237" i="3"/>
  <c r="I238" i="3" s="1"/>
  <c r="H237" i="3"/>
  <c r="H238" i="3" s="1"/>
  <c r="G237" i="3"/>
  <c r="G238" i="3" s="1"/>
  <c r="F237" i="3"/>
  <c r="F238" i="3" s="1"/>
  <c r="D237" i="3"/>
  <c r="B237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AL233" i="3" s="1"/>
  <c r="F235" i="3"/>
  <c r="BA233" i="3"/>
  <c r="AG233" i="3"/>
  <c r="AG234" i="3" s="1"/>
  <c r="AF233" i="3"/>
  <c r="AF234" i="3" s="1"/>
  <c r="AE233" i="3"/>
  <c r="AE234" i="3" s="1"/>
  <c r="AD233" i="3"/>
  <c r="AD234" i="3" s="1"/>
  <c r="AC233" i="3"/>
  <c r="AC234" i="3" s="1"/>
  <c r="AB233" i="3"/>
  <c r="AB234" i="3" s="1"/>
  <c r="AA233" i="3"/>
  <c r="AA234" i="3" s="1"/>
  <c r="Z233" i="3"/>
  <c r="Z234" i="3" s="1"/>
  <c r="Y233" i="3"/>
  <c r="Y234" i="3" s="1"/>
  <c r="X233" i="3"/>
  <c r="X234" i="3" s="1"/>
  <c r="W233" i="3"/>
  <c r="W234" i="3" s="1"/>
  <c r="V233" i="3"/>
  <c r="V234" i="3" s="1"/>
  <c r="U233" i="3"/>
  <c r="U234" i="3" s="1"/>
  <c r="T233" i="3"/>
  <c r="T234" i="3" s="1"/>
  <c r="S233" i="3"/>
  <c r="S234" i="3" s="1"/>
  <c r="R233" i="3"/>
  <c r="R234" i="3" s="1"/>
  <c r="Q233" i="3"/>
  <c r="Q234" i="3" s="1"/>
  <c r="P233" i="3"/>
  <c r="P234" i="3" s="1"/>
  <c r="O233" i="3"/>
  <c r="O234" i="3" s="1"/>
  <c r="N233" i="3"/>
  <c r="N234" i="3" s="1"/>
  <c r="M233" i="3"/>
  <c r="M234" i="3" s="1"/>
  <c r="L233" i="3"/>
  <c r="L234" i="3" s="1"/>
  <c r="K233" i="3"/>
  <c r="K234" i="3" s="1"/>
  <c r="J233" i="3"/>
  <c r="J234" i="3" s="1"/>
  <c r="I233" i="3"/>
  <c r="I234" i="3" s="1"/>
  <c r="H233" i="3"/>
  <c r="H234" i="3" s="1"/>
  <c r="G233" i="3"/>
  <c r="G234" i="3" s="1"/>
  <c r="F233" i="3"/>
  <c r="D233" i="3"/>
  <c r="B233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AL229" i="3" s="1"/>
  <c r="BA229" i="3"/>
  <c r="AG229" i="3"/>
  <c r="AG230" i="3" s="1"/>
  <c r="AF229" i="3"/>
  <c r="AF230" i="3" s="1"/>
  <c r="AE229" i="3"/>
  <c r="AE230" i="3" s="1"/>
  <c r="AD229" i="3"/>
  <c r="AD230" i="3" s="1"/>
  <c r="AC229" i="3"/>
  <c r="AC230" i="3" s="1"/>
  <c r="AB229" i="3"/>
  <c r="AB230" i="3" s="1"/>
  <c r="AA229" i="3"/>
  <c r="AA230" i="3" s="1"/>
  <c r="Z229" i="3"/>
  <c r="Z230" i="3" s="1"/>
  <c r="Y229" i="3"/>
  <c r="Y230" i="3" s="1"/>
  <c r="X229" i="3"/>
  <c r="X230" i="3" s="1"/>
  <c r="W229" i="3"/>
  <c r="W230" i="3" s="1"/>
  <c r="V229" i="3"/>
  <c r="V230" i="3" s="1"/>
  <c r="U229" i="3"/>
  <c r="U230" i="3" s="1"/>
  <c r="T229" i="3"/>
  <c r="T230" i="3" s="1"/>
  <c r="S229" i="3"/>
  <c r="S230" i="3" s="1"/>
  <c r="R229" i="3"/>
  <c r="R230" i="3" s="1"/>
  <c r="Q229" i="3"/>
  <c r="Q230" i="3" s="1"/>
  <c r="P229" i="3"/>
  <c r="P230" i="3" s="1"/>
  <c r="O229" i="3"/>
  <c r="O230" i="3" s="1"/>
  <c r="N229" i="3"/>
  <c r="N230" i="3" s="1"/>
  <c r="M229" i="3"/>
  <c r="M230" i="3" s="1"/>
  <c r="L229" i="3"/>
  <c r="L230" i="3" s="1"/>
  <c r="K229" i="3"/>
  <c r="K230" i="3" s="1"/>
  <c r="J229" i="3"/>
  <c r="J230" i="3" s="1"/>
  <c r="I229" i="3"/>
  <c r="I230" i="3" s="1"/>
  <c r="H229" i="3"/>
  <c r="H230" i="3" s="1"/>
  <c r="G229" i="3"/>
  <c r="F229" i="3"/>
  <c r="F230" i="3" s="1"/>
  <c r="D229" i="3"/>
  <c r="B229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AL225" i="3" s="1"/>
  <c r="F227" i="3"/>
  <c r="BA225" i="3"/>
  <c r="AG225" i="3"/>
  <c r="AG226" i="3" s="1"/>
  <c r="AF225" i="3"/>
  <c r="AF226" i="3" s="1"/>
  <c r="AE225" i="3"/>
  <c r="AE226" i="3" s="1"/>
  <c r="AD225" i="3"/>
  <c r="AD226" i="3" s="1"/>
  <c r="AC225" i="3"/>
  <c r="AC226" i="3" s="1"/>
  <c r="AB225" i="3"/>
  <c r="AB226" i="3" s="1"/>
  <c r="AA225" i="3"/>
  <c r="AA226" i="3" s="1"/>
  <c r="Z225" i="3"/>
  <c r="Z226" i="3" s="1"/>
  <c r="Y225" i="3"/>
  <c r="Y226" i="3" s="1"/>
  <c r="X225" i="3"/>
  <c r="X226" i="3" s="1"/>
  <c r="W225" i="3"/>
  <c r="W226" i="3" s="1"/>
  <c r="V225" i="3"/>
  <c r="V226" i="3" s="1"/>
  <c r="U225" i="3"/>
  <c r="U226" i="3" s="1"/>
  <c r="T225" i="3"/>
  <c r="T226" i="3" s="1"/>
  <c r="S225" i="3"/>
  <c r="S226" i="3" s="1"/>
  <c r="R225" i="3"/>
  <c r="R226" i="3" s="1"/>
  <c r="Q225" i="3"/>
  <c r="Q226" i="3" s="1"/>
  <c r="P225" i="3"/>
  <c r="P226" i="3" s="1"/>
  <c r="O225" i="3"/>
  <c r="O226" i="3" s="1"/>
  <c r="N225" i="3"/>
  <c r="N226" i="3" s="1"/>
  <c r="M225" i="3"/>
  <c r="M226" i="3" s="1"/>
  <c r="L225" i="3"/>
  <c r="L226" i="3" s="1"/>
  <c r="K225" i="3"/>
  <c r="K226" i="3" s="1"/>
  <c r="J225" i="3"/>
  <c r="J226" i="3" s="1"/>
  <c r="I225" i="3"/>
  <c r="I226" i="3" s="1"/>
  <c r="H225" i="3"/>
  <c r="H226" i="3" s="1"/>
  <c r="G225" i="3"/>
  <c r="G226" i="3" s="1"/>
  <c r="F225" i="3"/>
  <c r="D225" i="3"/>
  <c r="B225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AL221" i="3" s="1"/>
  <c r="BA221" i="3"/>
  <c r="AG221" i="3"/>
  <c r="AG222" i="3" s="1"/>
  <c r="AF221" i="3"/>
  <c r="AF222" i="3" s="1"/>
  <c r="AE221" i="3"/>
  <c r="AE222" i="3" s="1"/>
  <c r="AD221" i="3"/>
  <c r="AD222" i="3" s="1"/>
  <c r="AC221" i="3"/>
  <c r="AC222" i="3" s="1"/>
  <c r="AB221" i="3"/>
  <c r="AB222" i="3" s="1"/>
  <c r="AA221" i="3"/>
  <c r="AA222" i="3" s="1"/>
  <c r="Z221" i="3"/>
  <c r="Z222" i="3" s="1"/>
  <c r="Y221" i="3"/>
  <c r="Y222" i="3" s="1"/>
  <c r="X221" i="3"/>
  <c r="X222" i="3" s="1"/>
  <c r="W221" i="3"/>
  <c r="W222" i="3" s="1"/>
  <c r="V221" i="3"/>
  <c r="V222" i="3" s="1"/>
  <c r="U221" i="3"/>
  <c r="U222" i="3" s="1"/>
  <c r="T221" i="3"/>
  <c r="T222" i="3" s="1"/>
  <c r="S221" i="3"/>
  <c r="S222" i="3" s="1"/>
  <c r="R221" i="3"/>
  <c r="R222" i="3" s="1"/>
  <c r="Q221" i="3"/>
  <c r="Q222" i="3" s="1"/>
  <c r="P221" i="3"/>
  <c r="P222" i="3" s="1"/>
  <c r="O221" i="3"/>
  <c r="O222" i="3" s="1"/>
  <c r="N221" i="3"/>
  <c r="N222" i="3" s="1"/>
  <c r="M221" i="3"/>
  <c r="M222" i="3" s="1"/>
  <c r="L221" i="3"/>
  <c r="L222" i="3" s="1"/>
  <c r="K221" i="3"/>
  <c r="K222" i="3" s="1"/>
  <c r="J221" i="3"/>
  <c r="J222" i="3" s="1"/>
  <c r="I221" i="3"/>
  <c r="I222" i="3" s="1"/>
  <c r="H221" i="3"/>
  <c r="H222" i="3" s="1"/>
  <c r="G221" i="3"/>
  <c r="F221" i="3"/>
  <c r="F222" i="3" s="1"/>
  <c r="D221" i="3"/>
  <c r="B221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AL217" i="3" s="1"/>
  <c r="F219" i="3"/>
  <c r="BA217" i="3"/>
  <c r="AG217" i="3"/>
  <c r="AG218" i="3" s="1"/>
  <c r="AF217" i="3"/>
  <c r="AF218" i="3" s="1"/>
  <c r="AE217" i="3"/>
  <c r="AE218" i="3" s="1"/>
  <c r="AD217" i="3"/>
  <c r="AD218" i="3" s="1"/>
  <c r="AC217" i="3"/>
  <c r="AC218" i="3" s="1"/>
  <c r="AB217" i="3"/>
  <c r="AB218" i="3" s="1"/>
  <c r="AA217" i="3"/>
  <c r="AA218" i="3" s="1"/>
  <c r="Z217" i="3"/>
  <c r="Z218" i="3" s="1"/>
  <c r="Y217" i="3"/>
  <c r="Y218" i="3" s="1"/>
  <c r="X217" i="3"/>
  <c r="X218" i="3" s="1"/>
  <c r="W217" i="3"/>
  <c r="W218" i="3" s="1"/>
  <c r="V217" i="3"/>
  <c r="V218" i="3" s="1"/>
  <c r="U217" i="3"/>
  <c r="U218" i="3" s="1"/>
  <c r="T217" i="3"/>
  <c r="T218" i="3" s="1"/>
  <c r="S217" i="3"/>
  <c r="S218" i="3" s="1"/>
  <c r="R217" i="3"/>
  <c r="R218" i="3" s="1"/>
  <c r="Q217" i="3"/>
  <c r="Q218" i="3" s="1"/>
  <c r="P217" i="3"/>
  <c r="P218" i="3" s="1"/>
  <c r="O217" i="3"/>
  <c r="O218" i="3" s="1"/>
  <c r="N217" i="3"/>
  <c r="N218" i="3" s="1"/>
  <c r="M217" i="3"/>
  <c r="M218" i="3" s="1"/>
  <c r="L217" i="3"/>
  <c r="L218" i="3" s="1"/>
  <c r="K217" i="3"/>
  <c r="K218" i="3" s="1"/>
  <c r="J217" i="3"/>
  <c r="J218" i="3" s="1"/>
  <c r="I217" i="3"/>
  <c r="I218" i="3" s="1"/>
  <c r="H217" i="3"/>
  <c r="H218" i="3" s="1"/>
  <c r="G217" i="3"/>
  <c r="G218" i="3" s="1"/>
  <c r="F217" i="3"/>
  <c r="D217" i="3"/>
  <c r="B217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AL213" i="3" s="1"/>
  <c r="BA213" i="3"/>
  <c r="AG213" i="3"/>
  <c r="AG214" i="3" s="1"/>
  <c r="AF213" i="3"/>
  <c r="AF214" i="3" s="1"/>
  <c r="AE213" i="3"/>
  <c r="AE214" i="3" s="1"/>
  <c r="AD213" i="3"/>
  <c r="AD214" i="3" s="1"/>
  <c r="AC213" i="3"/>
  <c r="AC214" i="3" s="1"/>
  <c r="AB213" i="3"/>
  <c r="AB214" i="3" s="1"/>
  <c r="AA213" i="3"/>
  <c r="AA214" i="3" s="1"/>
  <c r="Z213" i="3"/>
  <c r="Z214" i="3" s="1"/>
  <c r="Y213" i="3"/>
  <c r="Y214" i="3" s="1"/>
  <c r="X213" i="3"/>
  <c r="X214" i="3" s="1"/>
  <c r="W213" i="3"/>
  <c r="W214" i="3" s="1"/>
  <c r="V213" i="3"/>
  <c r="V214" i="3" s="1"/>
  <c r="U213" i="3"/>
  <c r="U214" i="3" s="1"/>
  <c r="T213" i="3"/>
  <c r="T214" i="3" s="1"/>
  <c r="S213" i="3"/>
  <c r="S214" i="3" s="1"/>
  <c r="R213" i="3"/>
  <c r="R214" i="3" s="1"/>
  <c r="Q213" i="3"/>
  <c r="Q214" i="3" s="1"/>
  <c r="P213" i="3"/>
  <c r="P214" i="3" s="1"/>
  <c r="O213" i="3"/>
  <c r="O214" i="3" s="1"/>
  <c r="N213" i="3"/>
  <c r="N214" i="3" s="1"/>
  <c r="M213" i="3"/>
  <c r="M214" i="3" s="1"/>
  <c r="L213" i="3"/>
  <c r="L214" i="3" s="1"/>
  <c r="K213" i="3"/>
  <c r="K214" i="3" s="1"/>
  <c r="J213" i="3"/>
  <c r="J214" i="3" s="1"/>
  <c r="I213" i="3"/>
  <c r="I214" i="3" s="1"/>
  <c r="H213" i="3"/>
  <c r="H214" i="3" s="1"/>
  <c r="G213" i="3"/>
  <c r="F213" i="3"/>
  <c r="F214" i="3" s="1"/>
  <c r="D213" i="3"/>
  <c r="B213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AL209" i="3" s="1"/>
  <c r="F211" i="3"/>
  <c r="BA209" i="3"/>
  <c r="AG209" i="3"/>
  <c r="AG210" i="3" s="1"/>
  <c r="AF209" i="3"/>
  <c r="AF210" i="3" s="1"/>
  <c r="AE209" i="3"/>
  <c r="AE210" i="3" s="1"/>
  <c r="AD209" i="3"/>
  <c r="AD210" i="3" s="1"/>
  <c r="AC209" i="3"/>
  <c r="AC210" i="3" s="1"/>
  <c r="AB209" i="3"/>
  <c r="AB210" i="3" s="1"/>
  <c r="AA209" i="3"/>
  <c r="AA210" i="3" s="1"/>
  <c r="Z209" i="3"/>
  <c r="Z210" i="3" s="1"/>
  <c r="Y209" i="3"/>
  <c r="Y210" i="3" s="1"/>
  <c r="X209" i="3"/>
  <c r="X210" i="3" s="1"/>
  <c r="W209" i="3"/>
  <c r="W210" i="3" s="1"/>
  <c r="V209" i="3"/>
  <c r="V210" i="3" s="1"/>
  <c r="U209" i="3"/>
  <c r="U210" i="3" s="1"/>
  <c r="T209" i="3"/>
  <c r="T210" i="3" s="1"/>
  <c r="S209" i="3"/>
  <c r="S210" i="3" s="1"/>
  <c r="R209" i="3"/>
  <c r="R210" i="3" s="1"/>
  <c r="Q209" i="3"/>
  <c r="Q210" i="3" s="1"/>
  <c r="P209" i="3"/>
  <c r="P210" i="3" s="1"/>
  <c r="O209" i="3"/>
  <c r="O210" i="3" s="1"/>
  <c r="N209" i="3"/>
  <c r="N210" i="3" s="1"/>
  <c r="M209" i="3"/>
  <c r="M210" i="3" s="1"/>
  <c r="L209" i="3"/>
  <c r="L210" i="3" s="1"/>
  <c r="K209" i="3"/>
  <c r="K210" i="3" s="1"/>
  <c r="J209" i="3"/>
  <c r="J210" i="3" s="1"/>
  <c r="I209" i="3"/>
  <c r="I210" i="3" s="1"/>
  <c r="H209" i="3"/>
  <c r="H210" i="3" s="1"/>
  <c r="G209" i="3"/>
  <c r="G210" i="3" s="1"/>
  <c r="F209" i="3"/>
  <c r="D209" i="3"/>
  <c r="B209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AL205" i="3" s="1"/>
  <c r="BA205" i="3"/>
  <c r="AG205" i="3"/>
  <c r="AG206" i="3" s="1"/>
  <c r="AF205" i="3"/>
  <c r="AF206" i="3" s="1"/>
  <c r="AE205" i="3"/>
  <c r="AE206" i="3" s="1"/>
  <c r="AD205" i="3"/>
  <c r="AD206" i="3" s="1"/>
  <c r="AC205" i="3"/>
  <c r="AC206" i="3" s="1"/>
  <c r="AB205" i="3"/>
  <c r="AB206" i="3" s="1"/>
  <c r="AA205" i="3"/>
  <c r="AA206" i="3" s="1"/>
  <c r="Z205" i="3"/>
  <c r="Z206" i="3" s="1"/>
  <c r="Y205" i="3"/>
  <c r="Y206" i="3" s="1"/>
  <c r="X205" i="3"/>
  <c r="X206" i="3" s="1"/>
  <c r="W205" i="3"/>
  <c r="W206" i="3" s="1"/>
  <c r="V205" i="3"/>
  <c r="V206" i="3" s="1"/>
  <c r="U205" i="3"/>
  <c r="U206" i="3" s="1"/>
  <c r="T205" i="3"/>
  <c r="T206" i="3" s="1"/>
  <c r="S205" i="3"/>
  <c r="S206" i="3" s="1"/>
  <c r="R205" i="3"/>
  <c r="R206" i="3" s="1"/>
  <c r="Q205" i="3"/>
  <c r="Q206" i="3" s="1"/>
  <c r="P205" i="3"/>
  <c r="P206" i="3" s="1"/>
  <c r="O205" i="3"/>
  <c r="O206" i="3" s="1"/>
  <c r="N205" i="3"/>
  <c r="N206" i="3" s="1"/>
  <c r="M205" i="3"/>
  <c r="M206" i="3" s="1"/>
  <c r="L205" i="3"/>
  <c r="L206" i="3" s="1"/>
  <c r="K205" i="3"/>
  <c r="K206" i="3" s="1"/>
  <c r="J205" i="3"/>
  <c r="J206" i="3" s="1"/>
  <c r="I205" i="3"/>
  <c r="I206" i="3" s="1"/>
  <c r="H205" i="3"/>
  <c r="H206" i="3" s="1"/>
  <c r="G205" i="3"/>
  <c r="F205" i="3"/>
  <c r="F206" i="3" s="1"/>
  <c r="D205" i="3"/>
  <c r="B205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AL201" i="3" s="1"/>
  <c r="F203" i="3"/>
  <c r="BA201" i="3"/>
  <c r="AG201" i="3"/>
  <c r="AG202" i="3" s="1"/>
  <c r="AF201" i="3"/>
  <c r="AF202" i="3" s="1"/>
  <c r="AE201" i="3"/>
  <c r="AE202" i="3" s="1"/>
  <c r="AD201" i="3"/>
  <c r="AD202" i="3" s="1"/>
  <c r="AC201" i="3"/>
  <c r="AC202" i="3" s="1"/>
  <c r="AB201" i="3"/>
  <c r="AB202" i="3" s="1"/>
  <c r="AA201" i="3"/>
  <c r="AA202" i="3" s="1"/>
  <c r="Z201" i="3"/>
  <c r="Z202" i="3" s="1"/>
  <c r="Y201" i="3"/>
  <c r="Y202" i="3" s="1"/>
  <c r="X201" i="3"/>
  <c r="X202" i="3" s="1"/>
  <c r="W201" i="3"/>
  <c r="W202" i="3" s="1"/>
  <c r="V201" i="3"/>
  <c r="V202" i="3" s="1"/>
  <c r="U201" i="3"/>
  <c r="U202" i="3" s="1"/>
  <c r="T201" i="3"/>
  <c r="T202" i="3" s="1"/>
  <c r="S201" i="3"/>
  <c r="S202" i="3" s="1"/>
  <c r="R201" i="3"/>
  <c r="R202" i="3" s="1"/>
  <c r="Q201" i="3"/>
  <c r="Q202" i="3" s="1"/>
  <c r="P201" i="3"/>
  <c r="P202" i="3" s="1"/>
  <c r="O201" i="3"/>
  <c r="O202" i="3" s="1"/>
  <c r="N201" i="3"/>
  <c r="N202" i="3" s="1"/>
  <c r="M201" i="3"/>
  <c r="M202" i="3" s="1"/>
  <c r="L201" i="3"/>
  <c r="L202" i="3" s="1"/>
  <c r="K201" i="3"/>
  <c r="K202" i="3" s="1"/>
  <c r="J201" i="3"/>
  <c r="J202" i="3" s="1"/>
  <c r="I201" i="3"/>
  <c r="I202" i="3" s="1"/>
  <c r="H201" i="3"/>
  <c r="H202" i="3" s="1"/>
  <c r="G201" i="3"/>
  <c r="G202" i="3" s="1"/>
  <c r="F201" i="3"/>
  <c r="D201" i="3"/>
  <c r="B201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AL197" i="3" s="1"/>
  <c r="BA197" i="3"/>
  <c r="AG197" i="3"/>
  <c r="AG198" i="3" s="1"/>
  <c r="AF197" i="3"/>
  <c r="AF198" i="3" s="1"/>
  <c r="AE197" i="3"/>
  <c r="AE198" i="3" s="1"/>
  <c r="AD197" i="3"/>
  <c r="AD198" i="3" s="1"/>
  <c r="AC197" i="3"/>
  <c r="AC198" i="3" s="1"/>
  <c r="AB197" i="3"/>
  <c r="AB198" i="3" s="1"/>
  <c r="AA197" i="3"/>
  <c r="AA198" i="3" s="1"/>
  <c r="Z197" i="3"/>
  <c r="Z198" i="3" s="1"/>
  <c r="Y197" i="3"/>
  <c r="Y198" i="3" s="1"/>
  <c r="X197" i="3"/>
  <c r="X198" i="3" s="1"/>
  <c r="W197" i="3"/>
  <c r="W198" i="3" s="1"/>
  <c r="V197" i="3"/>
  <c r="V198" i="3" s="1"/>
  <c r="U197" i="3"/>
  <c r="U198" i="3" s="1"/>
  <c r="T197" i="3"/>
  <c r="T198" i="3" s="1"/>
  <c r="S197" i="3"/>
  <c r="S198" i="3" s="1"/>
  <c r="R197" i="3"/>
  <c r="R198" i="3" s="1"/>
  <c r="Q197" i="3"/>
  <c r="Q198" i="3" s="1"/>
  <c r="P197" i="3"/>
  <c r="P198" i="3" s="1"/>
  <c r="O197" i="3"/>
  <c r="O198" i="3" s="1"/>
  <c r="N197" i="3"/>
  <c r="N198" i="3" s="1"/>
  <c r="M197" i="3"/>
  <c r="M198" i="3" s="1"/>
  <c r="L197" i="3"/>
  <c r="L198" i="3" s="1"/>
  <c r="K197" i="3"/>
  <c r="K198" i="3" s="1"/>
  <c r="J197" i="3"/>
  <c r="J198" i="3" s="1"/>
  <c r="I197" i="3"/>
  <c r="I198" i="3" s="1"/>
  <c r="H197" i="3"/>
  <c r="H198" i="3" s="1"/>
  <c r="G197" i="3"/>
  <c r="F197" i="3"/>
  <c r="F198" i="3" s="1"/>
  <c r="D197" i="3"/>
  <c r="B197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AL193" i="3" s="1"/>
  <c r="F195" i="3"/>
  <c r="BA193" i="3"/>
  <c r="AG193" i="3"/>
  <c r="AG194" i="3" s="1"/>
  <c r="AF193" i="3"/>
  <c r="AF194" i="3" s="1"/>
  <c r="AE193" i="3"/>
  <c r="AE194" i="3" s="1"/>
  <c r="AD193" i="3"/>
  <c r="AD194" i="3" s="1"/>
  <c r="AC193" i="3"/>
  <c r="AC194" i="3" s="1"/>
  <c r="AB193" i="3"/>
  <c r="AB194" i="3" s="1"/>
  <c r="AA193" i="3"/>
  <c r="AA194" i="3" s="1"/>
  <c r="Z193" i="3"/>
  <c r="Z194" i="3" s="1"/>
  <c r="Y193" i="3"/>
  <c r="Y194" i="3" s="1"/>
  <c r="X193" i="3"/>
  <c r="X194" i="3" s="1"/>
  <c r="W193" i="3"/>
  <c r="W194" i="3" s="1"/>
  <c r="V193" i="3"/>
  <c r="V194" i="3" s="1"/>
  <c r="U193" i="3"/>
  <c r="U194" i="3" s="1"/>
  <c r="T193" i="3"/>
  <c r="T194" i="3" s="1"/>
  <c r="S193" i="3"/>
  <c r="S194" i="3" s="1"/>
  <c r="R193" i="3"/>
  <c r="R194" i="3" s="1"/>
  <c r="Q193" i="3"/>
  <c r="Q194" i="3" s="1"/>
  <c r="P193" i="3"/>
  <c r="P194" i="3" s="1"/>
  <c r="O193" i="3"/>
  <c r="O194" i="3" s="1"/>
  <c r="N193" i="3"/>
  <c r="N194" i="3" s="1"/>
  <c r="M193" i="3"/>
  <c r="M194" i="3" s="1"/>
  <c r="L193" i="3"/>
  <c r="L194" i="3" s="1"/>
  <c r="K193" i="3"/>
  <c r="K194" i="3" s="1"/>
  <c r="J193" i="3"/>
  <c r="J194" i="3" s="1"/>
  <c r="I193" i="3"/>
  <c r="I194" i="3" s="1"/>
  <c r="H193" i="3"/>
  <c r="H194" i="3" s="1"/>
  <c r="G193" i="3"/>
  <c r="G194" i="3" s="1"/>
  <c r="F193" i="3"/>
  <c r="D193" i="3"/>
  <c r="B193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AL189" i="3" s="1"/>
  <c r="BA189" i="3"/>
  <c r="AG189" i="3"/>
  <c r="AG190" i="3" s="1"/>
  <c r="AF189" i="3"/>
  <c r="AF190" i="3" s="1"/>
  <c r="AE189" i="3"/>
  <c r="AE190" i="3" s="1"/>
  <c r="AD189" i="3"/>
  <c r="AD190" i="3" s="1"/>
  <c r="AC189" i="3"/>
  <c r="AC190" i="3" s="1"/>
  <c r="AB189" i="3"/>
  <c r="AB190" i="3" s="1"/>
  <c r="AA189" i="3"/>
  <c r="AA190" i="3" s="1"/>
  <c r="Z189" i="3"/>
  <c r="Z190" i="3" s="1"/>
  <c r="Y189" i="3"/>
  <c r="Y190" i="3" s="1"/>
  <c r="X189" i="3"/>
  <c r="X190" i="3" s="1"/>
  <c r="W189" i="3"/>
  <c r="W190" i="3" s="1"/>
  <c r="V189" i="3"/>
  <c r="V190" i="3" s="1"/>
  <c r="U189" i="3"/>
  <c r="U190" i="3" s="1"/>
  <c r="T189" i="3"/>
  <c r="T190" i="3" s="1"/>
  <c r="S189" i="3"/>
  <c r="S190" i="3" s="1"/>
  <c r="R189" i="3"/>
  <c r="R190" i="3" s="1"/>
  <c r="Q189" i="3"/>
  <c r="Q190" i="3" s="1"/>
  <c r="P189" i="3"/>
  <c r="P190" i="3" s="1"/>
  <c r="O189" i="3"/>
  <c r="O190" i="3" s="1"/>
  <c r="N189" i="3"/>
  <c r="N190" i="3" s="1"/>
  <c r="M189" i="3"/>
  <c r="M190" i="3" s="1"/>
  <c r="L189" i="3"/>
  <c r="L190" i="3" s="1"/>
  <c r="K189" i="3"/>
  <c r="K190" i="3" s="1"/>
  <c r="J189" i="3"/>
  <c r="J190" i="3" s="1"/>
  <c r="I189" i="3"/>
  <c r="I190" i="3" s="1"/>
  <c r="H189" i="3"/>
  <c r="H190" i="3" s="1"/>
  <c r="G189" i="3"/>
  <c r="F189" i="3"/>
  <c r="F190" i="3" s="1"/>
  <c r="D189" i="3"/>
  <c r="B189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AL185" i="3" s="1"/>
  <c r="F187" i="3"/>
  <c r="BA185" i="3"/>
  <c r="AG185" i="3"/>
  <c r="AG186" i="3" s="1"/>
  <c r="AF185" i="3"/>
  <c r="AF186" i="3" s="1"/>
  <c r="AE185" i="3"/>
  <c r="AE186" i="3" s="1"/>
  <c r="AD185" i="3"/>
  <c r="AD186" i="3" s="1"/>
  <c r="AC185" i="3"/>
  <c r="AC186" i="3" s="1"/>
  <c r="AB185" i="3"/>
  <c r="AB186" i="3" s="1"/>
  <c r="AA185" i="3"/>
  <c r="AA186" i="3" s="1"/>
  <c r="Z185" i="3"/>
  <c r="Z186" i="3" s="1"/>
  <c r="Y185" i="3"/>
  <c r="Y186" i="3" s="1"/>
  <c r="X185" i="3"/>
  <c r="X186" i="3" s="1"/>
  <c r="W185" i="3"/>
  <c r="W186" i="3" s="1"/>
  <c r="V185" i="3"/>
  <c r="V186" i="3" s="1"/>
  <c r="U185" i="3"/>
  <c r="U186" i="3" s="1"/>
  <c r="T185" i="3"/>
  <c r="T186" i="3" s="1"/>
  <c r="S185" i="3"/>
  <c r="S186" i="3" s="1"/>
  <c r="R185" i="3"/>
  <c r="R186" i="3" s="1"/>
  <c r="Q185" i="3"/>
  <c r="Q186" i="3" s="1"/>
  <c r="P185" i="3"/>
  <c r="P186" i="3" s="1"/>
  <c r="O185" i="3"/>
  <c r="O186" i="3" s="1"/>
  <c r="N185" i="3"/>
  <c r="N186" i="3" s="1"/>
  <c r="M185" i="3"/>
  <c r="M186" i="3" s="1"/>
  <c r="L185" i="3"/>
  <c r="L186" i="3" s="1"/>
  <c r="K185" i="3"/>
  <c r="K186" i="3" s="1"/>
  <c r="J185" i="3"/>
  <c r="J186" i="3" s="1"/>
  <c r="I185" i="3"/>
  <c r="I186" i="3" s="1"/>
  <c r="H185" i="3"/>
  <c r="H186" i="3" s="1"/>
  <c r="G185" i="3"/>
  <c r="G186" i="3" s="1"/>
  <c r="F185" i="3"/>
  <c r="D185" i="3"/>
  <c r="B185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AL181" i="3" s="1"/>
  <c r="BA181" i="3"/>
  <c r="AG181" i="3"/>
  <c r="AG182" i="3" s="1"/>
  <c r="AF181" i="3"/>
  <c r="AF182" i="3" s="1"/>
  <c r="AE181" i="3"/>
  <c r="AE182" i="3" s="1"/>
  <c r="AD181" i="3"/>
  <c r="AD182" i="3" s="1"/>
  <c r="AC181" i="3"/>
  <c r="AC182" i="3" s="1"/>
  <c r="AB181" i="3"/>
  <c r="AB182" i="3" s="1"/>
  <c r="AA181" i="3"/>
  <c r="AA182" i="3" s="1"/>
  <c r="Z181" i="3"/>
  <c r="Z182" i="3" s="1"/>
  <c r="Y181" i="3"/>
  <c r="Y182" i="3" s="1"/>
  <c r="X181" i="3"/>
  <c r="X182" i="3" s="1"/>
  <c r="W181" i="3"/>
  <c r="W182" i="3" s="1"/>
  <c r="V181" i="3"/>
  <c r="V182" i="3" s="1"/>
  <c r="U181" i="3"/>
  <c r="U182" i="3" s="1"/>
  <c r="T181" i="3"/>
  <c r="T182" i="3" s="1"/>
  <c r="S181" i="3"/>
  <c r="S182" i="3" s="1"/>
  <c r="R181" i="3"/>
  <c r="R182" i="3" s="1"/>
  <c r="Q181" i="3"/>
  <c r="Q182" i="3" s="1"/>
  <c r="P181" i="3"/>
  <c r="P182" i="3" s="1"/>
  <c r="O181" i="3"/>
  <c r="O182" i="3" s="1"/>
  <c r="N181" i="3"/>
  <c r="N182" i="3" s="1"/>
  <c r="M181" i="3"/>
  <c r="M182" i="3" s="1"/>
  <c r="L181" i="3"/>
  <c r="L182" i="3" s="1"/>
  <c r="K181" i="3"/>
  <c r="K182" i="3" s="1"/>
  <c r="J181" i="3"/>
  <c r="J182" i="3" s="1"/>
  <c r="I181" i="3"/>
  <c r="I182" i="3" s="1"/>
  <c r="H181" i="3"/>
  <c r="H182" i="3" s="1"/>
  <c r="G181" i="3"/>
  <c r="F181" i="3"/>
  <c r="F182" i="3" s="1"/>
  <c r="D181" i="3"/>
  <c r="B181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AL177" i="3" s="1"/>
  <c r="F179" i="3"/>
  <c r="BA177" i="3"/>
  <c r="AG177" i="3"/>
  <c r="AG178" i="3" s="1"/>
  <c r="AF177" i="3"/>
  <c r="AF178" i="3" s="1"/>
  <c r="AE177" i="3"/>
  <c r="AE178" i="3" s="1"/>
  <c r="AD177" i="3"/>
  <c r="AD178" i="3" s="1"/>
  <c r="AC177" i="3"/>
  <c r="AC178" i="3" s="1"/>
  <c r="AB177" i="3"/>
  <c r="AB178" i="3" s="1"/>
  <c r="AA177" i="3"/>
  <c r="AA178" i="3" s="1"/>
  <c r="Z177" i="3"/>
  <c r="Z178" i="3" s="1"/>
  <c r="Y177" i="3"/>
  <c r="Y178" i="3" s="1"/>
  <c r="X177" i="3"/>
  <c r="X178" i="3" s="1"/>
  <c r="W177" i="3"/>
  <c r="W178" i="3" s="1"/>
  <c r="V177" i="3"/>
  <c r="V178" i="3" s="1"/>
  <c r="U177" i="3"/>
  <c r="U178" i="3" s="1"/>
  <c r="T177" i="3"/>
  <c r="T178" i="3" s="1"/>
  <c r="S177" i="3"/>
  <c r="S178" i="3" s="1"/>
  <c r="R177" i="3"/>
  <c r="R178" i="3" s="1"/>
  <c r="Q177" i="3"/>
  <c r="Q178" i="3" s="1"/>
  <c r="P177" i="3"/>
  <c r="P178" i="3" s="1"/>
  <c r="O177" i="3"/>
  <c r="O178" i="3" s="1"/>
  <c r="N177" i="3"/>
  <c r="N178" i="3" s="1"/>
  <c r="M177" i="3"/>
  <c r="M178" i="3" s="1"/>
  <c r="L177" i="3"/>
  <c r="L178" i="3" s="1"/>
  <c r="K177" i="3"/>
  <c r="K178" i="3" s="1"/>
  <c r="J177" i="3"/>
  <c r="J178" i="3" s="1"/>
  <c r="I177" i="3"/>
  <c r="I178" i="3" s="1"/>
  <c r="H177" i="3"/>
  <c r="H178" i="3" s="1"/>
  <c r="G177" i="3"/>
  <c r="G178" i="3" s="1"/>
  <c r="F177" i="3"/>
  <c r="D177" i="3"/>
  <c r="B177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BA173" i="3"/>
  <c r="AL173" i="3"/>
  <c r="AG173" i="3"/>
  <c r="AG174" i="3" s="1"/>
  <c r="AF173" i="3"/>
  <c r="AF174" i="3" s="1"/>
  <c r="AE173" i="3"/>
  <c r="AE174" i="3" s="1"/>
  <c r="AD173" i="3"/>
  <c r="AD174" i="3" s="1"/>
  <c r="AC173" i="3"/>
  <c r="AC174" i="3" s="1"/>
  <c r="AB173" i="3"/>
  <c r="AB174" i="3" s="1"/>
  <c r="AA173" i="3"/>
  <c r="AA174" i="3" s="1"/>
  <c r="Z173" i="3"/>
  <c r="Z174" i="3" s="1"/>
  <c r="Y173" i="3"/>
  <c r="Y174" i="3" s="1"/>
  <c r="X173" i="3"/>
  <c r="X174" i="3" s="1"/>
  <c r="W173" i="3"/>
  <c r="W174" i="3" s="1"/>
  <c r="V173" i="3"/>
  <c r="V174" i="3" s="1"/>
  <c r="U173" i="3"/>
  <c r="U174" i="3" s="1"/>
  <c r="T173" i="3"/>
  <c r="T174" i="3" s="1"/>
  <c r="S173" i="3"/>
  <c r="S174" i="3" s="1"/>
  <c r="R173" i="3"/>
  <c r="R174" i="3" s="1"/>
  <c r="Q173" i="3"/>
  <c r="Q174" i="3" s="1"/>
  <c r="P173" i="3"/>
  <c r="P174" i="3" s="1"/>
  <c r="O173" i="3"/>
  <c r="O174" i="3" s="1"/>
  <c r="N173" i="3"/>
  <c r="N174" i="3" s="1"/>
  <c r="M173" i="3"/>
  <c r="M174" i="3" s="1"/>
  <c r="L173" i="3"/>
  <c r="L174" i="3" s="1"/>
  <c r="K173" i="3"/>
  <c r="K174" i="3" s="1"/>
  <c r="J173" i="3"/>
  <c r="J174" i="3" s="1"/>
  <c r="I173" i="3"/>
  <c r="I174" i="3" s="1"/>
  <c r="H173" i="3"/>
  <c r="H174" i="3" s="1"/>
  <c r="G173" i="3"/>
  <c r="G174" i="3" s="1"/>
  <c r="F173" i="3"/>
  <c r="F174" i="3" s="1"/>
  <c r="D173" i="3"/>
  <c r="B173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AL169" i="3" s="1"/>
  <c r="F171" i="3"/>
  <c r="BA169" i="3"/>
  <c r="AG169" i="3"/>
  <c r="AG170" i="3" s="1"/>
  <c r="AF169" i="3"/>
  <c r="AF170" i="3" s="1"/>
  <c r="AE169" i="3"/>
  <c r="AE170" i="3" s="1"/>
  <c r="AD169" i="3"/>
  <c r="AD170" i="3" s="1"/>
  <c r="AC169" i="3"/>
  <c r="AC170" i="3" s="1"/>
  <c r="AB169" i="3"/>
  <c r="AB170" i="3" s="1"/>
  <c r="AA169" i="3"/>
  <c r="AA170" i="3" s="1"/>
  <c r="Z169" i="3"/>
  <c r="Z170" i="3" s="1"/>
  <c r="Y169" i="3"/>
  <c r="Y170" i="3" s="1"/>
  <c r="X169" i="3"/>
  <c r="X170" i="3" s="1"/>
  <c r="W169" i="3"/>
  <c r="W170" i="3" s="1"/>
  <c r="V169" i="3"/>
  <c r="V170" i="3" s="1"/>
  <c r="U169" i="3"/>
  <c r="U170" i="3" s="1"/>
  <c r="T169" i="3"/>
  <c r="T170" i="3" s="1"/>
  <c r="S169" i="3"/>
  <c r="S170" i="3" s="1"/>
  <c r="R169" i="3"/>
  <c r="R170" i="3" s="1"/>
  <c r="Q169" i="3"/>
  <c r="Q170" i="3" s="1"/>
  <c r="P169" i="3"/>
  <c r="P170" i="3" s="1"/>
  <c r="O169" i="3"/>
  <c r="O170" i="3" s="1"/>
  <c r="N169" i="3"/>
  <c r="N170" i="3" s="1"/>
  <c r="M169" i="3"/>
  <c r="M170" i="3" s="1"/>
  <c r="L169" i="3"/>
  <c r="L170" i="3" s="1"/>
  <c r="K169" i="3"/>
  <c r="K170" i="3" s="1"/>
  <c r="J169" i="3"/>
  <c r="J170" i="3" s="1"/>
  <c r="I169" i="3"/>
  <c r="I170" i="3" s="1"/>
  <c r="H169" i="3"/>
  <c r="H170" i="3" s="1"/>
  <c r="G169" i="3"/>
  <c r="G170" i="3" s="1"/>
  <c r="F169" i="3"/>
  <c r="D169" i="3"/>
  <c r="B169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BA165" i="3"/>
  <c r="AL165" i="3"/>
  <c r="AG165" i="3"/>
  <c r="AG166" i="3" s="1"/>
  <c r="AF165" i="3"/>
  <c r="AF166" i="3" s="1"/>
  <c r="AE165" i="3"/>
  <c r="AE166" i="3" s="1"/>
  <c r="AD165" i="3"/>
  <c r="AD166" i="3" s="1"/>
  <c r="AC165" i="3"/>
  <c r="AC166" i="3" s="1"/>
  <c r="AB165" i="3"/>
  <c r="AB166" i="3" s="1"/>
  <c r="AA165" i="3"/>
  <c r="AA166" i="3" s="1"/>
  <c r="Z165" i="3"/>
  <c r="Z166" i="3" s="1"/>
  <c r="Y165" i="3"/>
  <c r="Y166" i="3" s="1"/>
  <c r="X165" i="3"/>
  <c r="X166" i="3" s="1"/>
  <c r="W165" i="3"/>
  <c r="W166" i="3" s="1"/>
  <c r="V165" i="3"/>
  <c r="V166" i="3" s="1"/>
  <c r="U165" i="3"/>
  <c r="U166" i="3" s="1"/>
  <c r="T165" i="3"/>
  <c r="T166" i="3" s="1"/>
  <c r="S165" i="3"/>
  <c r="S166" i="3" s="1"/>
  <c r="R165" i="3"/>
  <c r="R166" i="3" s="1"/>
  <c r="Q165" i="3"/>
  <c r="Q166" i="3" s="1"/>
  <c r="P165" i="3"/>
  <c r="P166" i="3" s="1"/>
  <c r="O165" i="3"/>
  <c r="O166" i="3" s="1"/>
  <c r="N165" i="3"/>
  <c r="N166" i="3" s="1"/>
  <c r="M165" i="3"/>
  <c r="M166" i="3" s="1"/>
  <c r="L165" i="3"/>
  <c r="L166" i="3" s="1"/>
  <c r="K165" i="3"/>
  <c r="K166" i="3" s="1"/>
  <c r="J165" i="3"/>
  <c r="J166" i="3" s="1"/>
  <c r="I165" i="3"/>
  <c r="I166" i="3" s="1"/>
  <c r="H165" i="3"/>
  <c r="H166" i="3" s="1"/>
  <c r="G165" i="3"/>
  <c r="G166" i="3" s="1"/>
  <c r="F165" i="3"/>
  <c r="F166" i="3" s="1"/>
  <c r="D165" i="3"/>
  <c r="B165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AL161" i="3" s="1"/>
  <c r="F163" i="3"/>
  <c r="BA161" i="3"/>
  <c r="AG161" i="3"/>
  <c r="AG162" i="3" s="1"/>
  <c r="AF161" i="3"/>
  <c r="AF162" i="3" s="1"/>
  <c r="AE161" i="3"/>
  <c r="AE162" i="3" s="1"/>
  <c r="AD161" i="3"/>
  <c r="AD162" i="3" s="1"/>
  <c r="AC161" i="3"/>
  <c r="AC162" i="3" s="1"/>
  <c r="AB161" i="3"/>
  <c r="AB162" i="3" s="1"/>
  <c r="AA161" i="3"/>
  <c r="AA162" i="3" s="1"/>
  <c r="Z161" i="3"/>
  <c r="Z162" i="3" s="1"/>
  <c r="Y161" i="3"/>
  <c r="Y162" i="3" s="1"/>
  <c r="X161" i="3"/>
  <c r="X162" i="3" s="1"/>
  <c r="W161" i="3"/>
  <c r="W162" i="3" s="1"/>
  <c r="V161" i="3"/>
  <c r="V162" i="3" s="1"/>
  <c r="U161" i="3"/>
  <c r="U162" i="3" s="1"/>
  <c r="T161" i="3"/>
  <c r="T162" i="3" s="1"/>
  <c r="S161" i="3"/>
  <c r="S162" i="3" s="1"/>
  <c r="R161" i="3"/>
  <c r="R162" i="3" s="1"/>
  <c r="Q161" i="3"/>
  <c r="Q162" i="3" s="1"/>
  <c r="P161" i="3"/>
  <c r="P162" i="3" s="1"/>
  <c r="O161" i="3"/>
  <c r="O162" i="3" s="1"/>
  <c r="N161" i="3"/>
  <c r="N162" i="3" s="1"/>
  <c r="M161" i="3"/>
  <c r="M162" i="3" s="1"/>
  <c r="L161" i="3"/>
  <c r="L162" i="3" s="1"/>
  <c r="K161" i="3"/>
  <c r="K162" i="3" s="1"/>
  <c r="J161" i="3"/>
  <c r="J162" i="3" s="1"/>
  <c r="I161" i="3"/>
  <c r="I162" i="3" s="1"/>
  <c r="H161" i="3"/>
  <c r="H162" i="3" s="1"/>
  <c r="G161" i="3"/>
  <c r="G162" i="3" s="1"/>
  <c r="F161" i="3"/>
  <c r="D161" i="3"/>
  <c r="B161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BA157" i="3"/>
  <c r="AL157" i="3"/>
  <c r="AG157" i="3"/>
  <c r="AG158" i="3" s="1"/>
  <c r="AF157" i="3"/>
  <c r="AF158" i="3" s="1"/>
  <c r="AE157" i="3"/>
  <c r="AE158" i="3" s="1"/>
  <c r="AD157" i="3"/>
  <c r="AD158" i="3" s="1"/>
  <c r="AC157" i="3"/>
  <c r="AC158" i="3" s="1"/>
  <c r="AB157" i="3"/>
  <c r="AB158" i="3" s="1"/>
  <c r="AA157" i="3"/>
  <c r="AA158" i="3" s="1"/>
  <c r="Z157" i="3"/>
  <c r="Z158" i="3" s="1"/>
  <c r="Y157" i="3"/>
  <c r="Y158" i="3" s="1"/>
  <c r="X157" i="3"/>
  <c r="X158" i="3" s="1"/>
  <c r="W157" i="3"/>
  <c r="W158" i="3" s="1"/>
  <c r="V157" i="3"/>
  <c r="V158" i="3" s="1"/>
  <c r="U157" i="3"/>
  <c r="U158" i="3" s="1"/>
  <c r="T157" i="3"/>
  <c r="T158" i="3" s="1"/>
  <c r="S157" i="3"/>
  <c r="S158" i="3" s="1"/>
  <c r="R157" i="3"/>
  <c r="R158" i="3" s="1"/>
  <c r="Q157" i="3"/>
  <c r="Q158" i="3" s="1"/>
  <c r="P157" i="3"/>
  <c r="P158" i="3" s="1"/>
  <c r="O157" i="3"/>
  <c r="O158" i="3" s="1"/>
  <c r="N157" i="3"/>
  <c r="N158" i="3" s="1"/>
  <c r="M157" i="3"/>
  <c r="M158" i="3" s="1"/>
  <c r="L157" i="3"/>
  <c r="L158" i="3" s="1"/>
  <c r="K157" i="3"/>
  <c r="K158" i="3" s="1"/>
  <c r="J157" i="3"/>
  <c r="J158" i="3" s="1"/>
  <c r="I157" i="3"/>
  <c r="I158" i="3" s="1"/>
  <c r="H157" i="3"/>
  <c r="H158" i="3" s="1"/>
  <c r="G157" i="3"/>
  <c r="G158" i="3" s="1"/>
  <c r="F157" i="3"/>
  <c r="F158" i="3" s="1"/>
  <c r="D157" i="3"/>
  <c r="B157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AL153" i="3" s="1"/>
  <c r="F155" i="3"/>
  <c r="BA153" i="3"/>
  <c r="AG153" i="3"/>
  <c r="AG154" i="3" s="1"/>
  <c r="AF153" i="3"/>
  <c r="AF154" i="3" s="1"/>
  <c r="AE153" i="3"/>
  <c r="AE154" i="3" s="1"/>
  <c r="AD153" i="3"/>
  <c r="AD154" i="3" s="1"/>
  <c r="AC153" i="3"/>
  <c r="AC154" i="3" s="1"/>
  <c r="AB153" i="3"/>
  <c r="AB154" i="3" s="1"/>
  <c r="AA153" i="3"/>
  <c r="AA154" i="3" s="1"/>
  <c r="Z153" i="3"/>
  <c r="Z154" i="3" s="1"/>
  <c r="Y153" i="3"/>
  <c r="Y154" i="3" s="1"/>
  <c r="X153" i="3"/>
  <c r="X154" i="3" s="1"/>
  <c r="W153" i="3"/>
  <c r="W154" i="3" s="1"/>
  <c r="V153" i="3"/>
  <c r="V154" i="3" s="1"/>
  <c r="U153" i="3"/>
  <c r="U154" i="3" s="1"/>
  <c r="T153" i="3"/>
  <c r="T154" i="3" s="1"/>
  <c r="S153" i="3"/>
  <c r="S154" i="3" s="1"/>
  <c r="R153" i="3"/>
  <c r="R154" i="3" s="1"/>
  <c r="Q153" i="3"/>
  <c r="Q154" i="3" s="1"/>
  <c r="P153" i="3"/>
  <c r="P154" i="3" s="1"/>
  <c r="O153" i="3"/>
  <c r="O154" i="3" s="1"/>
  <c r="N153" i="3"/>
  <c r="N154" i="3" s="1"/>
  <c r="M153" i="3"/>
  <c r="M154" i="3" s="1"/>
  <c r="L153" i="3"/>
  <c r="L154" i="3" s="1"/>
  <c r="K153" i="3"/>
  <c r="K154" i="3" s="1"/>
  <c r="J153" i="3"/>
  <c r="J154" i="3" s="1"/>
  <c r="I153" i="3"/>
  <c r="I154" i="3" s="1"/>
  <c r="H153" i="3"/>
  <c r="H154" i="3" s="1"/>
  <c r="G153" i="3"/>
  <c r="G154" i="3" s="1"/>
  <c r="F153" i="3"/>
  <c r="D153" i="3"/>
  <c r="B153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BA149" i="3"/>
  <c r="AL149" i="3"/>
  <c r="AG149" i="3"/>
  <c r="AG150" i="3" s="1"/>
  <c r="AF149" i="3"/>
  <c r="AF150" i="3" s="1"/>
  <c r="AE149" i="3"/>
  <c r="AE150" i="3" s="1"/>
  <c r="AD149" i="3"/>
  <c r="AD150" i="3" s="1"/>
  <c r="AC149" i="3"/>
  <c r="AC150" i="3" s="1"/>
  <c r="AB149" i="3"/>
  <c r="AB150" i="3" s="1"/>
  <c r="AA149" i="3"/>
  <c r="AA150" i="3" s="1"/>
  <c r="Z149" i="3"/>
  <c r="Z150" i="3" s="1"/>
  <c r="Y149" i="3"/>
  <c r="Y150" i="3" s="1"/>
  <c r="X149" i="3"/>
  <c r="X150" i="3" s="1"/>
  <c r="W149" i="3"/>
  <c r="W150" i="3" s="1"/>
  <c r="V149" i="3"/>
  <c r="V150" i="3" s="1"/>
  <c r="U149" i="3"/>
  <c r="U150" i="3" s="1"/>
  <c r="T149" i="3"/>
  <c r="T150" i="3" s="1"/>
  <c r="S149" i="3"/>
  <c r="S150" i="3" s="1"/>
  <c r="R149" i="3"/>
  <c r="R150" i="3" s="1"/>
  <c r="Q149" i="3"/>
  <c r="Q150" i="3" s="1"/>
  <c r="P149" i="3"/>
  <c r="P150" i="3" s="1"/>
  <c r="O149" i="3"/>
  <c r="O150" i="3" s="1"/>
  <c r="N149" i="3"/>
  <c r="N150" i="3" s="1"/>
  <c r="M149" i="3"/>
  <c r="M150" i="3" s="1"/>
  <c r="L149" i="3"/>
  <c r="L150" i="3" s="1"/>
  <c r="K149" i="3"/>
  <c r="K150" i="3" s="1"/>
  <c r="J149" i="3"/>
  <c r="J150" i="3" s="1"/>
  <c r="I149" i="3"/>
  <c r="I150" i="3" s="1"/>
  <c r="H149" i="3"/>
  <c r="H150" i="3" s="1"/>
  <c r="G149" i="3"/>
  <c r="G150" i="3" s="1"/>
  <c r="F149" i="3"/>
  <c r="F150" i="3" s="1"/>
  <c r="D149" i="3"/>
  <c r="B149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AL145" i="3" s="1"/>
  <c r="F147" i="3"/>
  <c r="BA145" i="3"/>
  <c r="AG145" i="3"/>
  <c r="AG146" i="3" s="1"/>
  <c r="AF145" i="3"/>
  <c r="AF146" i="3" s="1"/>
  <c r="AE145" i="3"/>
  <c r="AE146" i="3" s="1"/>
  <c r="AD145" i="3"/>
  <c r="AD146" i="3" s="1"/>
  <c r="AC145" i="3"/>
  <c r="AC146" i="3" s="1"/>
  <c r="AB145" i="3"/>
  <c r="AB146" i="3" s="1"/>
  <c r="AA145" i="3"/>
  <c r="AA146" i="3" s="1"/>
  <c r="Z145" i="3"/>
  <c r="Z146" i="3" s="1"/>
  <c r="Y145" i="3"/>
  <c r="Y146" i="3" s="1"/>
  <c r="X145" i="3"/>
  <c r="X146" i="3" s="1"/>
  <c r="W145" i="3"/>
  <c r="W146" i="3" s="1"/>
  <c r="V145" i="3"/>
  <c r="V146" i="3" s="1"/>
  <c r="U145" i="3"/>
  <c r="U146" i="3" s="1"/>
  <c r="T145" i="3"/>
  <c r="T146" i="3" s="1"/>
  <c r="S145" i="3"/>
  <c r="S146" i="3" s="1"/>
  <c r="R145" i="3"/>
  <c r="R146" i="3" s="1"/>
  <c r="Q145" i="3"/>
  <c r="Q146" i="3" s="1"/>
  <c r="P145" i="3"/>
  <c r="P146" i="3" s="1"/>
  <c r="O145" i="3"/>
  <c r="O146" i="3" s="1"/>
  <c r="N145" i="3"/>
  <c r="N146" i="3" s="1"/>
  <c r="M145" i="3"/>
  <c r="M146" i="3" s="1"/>
  <c r="L145" i="3"/>
  <c r="L146" i="3" s="1"/>
  <c r="K145" i="3"/>
  <c r="K146" i="3" s="1"/>
  <c r="J145" i="3"/>
  <c r="J146" i="3" s="1"/>
  <c r="I145" i="3"/>
  <c r="I146" i="3" s="1"/>
  <c r="H145" i="3"/>
  <c r="H146" i="3" s="1"/>
  <c r="G145" i="3"/>
  <c r="G146" i="3" s="1"/>
  <c r="F145" i="3"/>
  <c r="D145" i="3"/>
  <c r="B145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BA141" i="3"/>
  <c r="AL141" i="3"/>
  <c r="AG141" i="3"/>
  <c r="AG142" i="3" s="1"/>
  <c r="AF141" i="3"/>
  <c r="AF142" i="3" s="1"/>
  <c r="AE141" i="3"/>
  <c r="AE142" i="3" s="1"/>
  <c r="AD141" i="3"/>
  <c r="AD142" i="3" s="1"/>
  <c r="AC141" i="3"/>
  <c r="AC142" i="3" s="1"/>
  <c r="AB141" i="3"/>
  <c r="AB142" i="3" s="1"/>
  <c r="AA141" i="3"/>
  <c r="AA142" i="3" s="1"/>
  <c r="Z141" i="3"/>
  <c r="Z142" i="3" s="1"/>
  <c r="Y141" i="3"/>
  <c r="Y142" i="3" s="1"/>
  <c r="X141" i="3"/>
  <c r="X142" i="3" s="1"/>
  <c r="W141" i="3"/>
  <c r="W142" i="3" s="1"/>
  <c r="V141" i="3"/>
  <c r="V142" i="3" s="1"/>
  <c r="U141" i="3"/>
  <c r="U142" i="3" s="1"/>
  <c r="T141" i="3"/>
  <c r="T142" i="3" s="1"/>
  <c r="S141" i="3"/>
  <c r="S142" i="3" s="1"/>
  <c r="R141" i="3"/>
  <c r="R142" i="3" s="1"/>
  <c r="Q141" i="3"/>
  <c r="Q142" i="3" s="1"/>
  <c r="P141" i="3"/>
  <c r="P142" i="3" s="1"/>
  <c r="O141" i="3"/>
  <c r="O142" i="3" s="1"/>
  <c r="N141" i="3"/>
  <c r="N142" i="3" s="1"/>
  <c r="M141" i="3"/>
  <c r="M142" i="3" s="1"/>
  <c r="L141" i="3"/>
  <c r="L142" i="3" s="1"/>
  <c r="K141" i="3"/>
  <c r="K142" i="3" s="1"/>
  <c r="J141" i="3"/>
  <c r="J142" i="3" s="1"/>
  <c r="I141" i="3"/>
  <c r="I142" i="3" s="1"/>
  <c r="H141" i="3"/>
  <c r="H142" i="3" s="1"/>
  <c r="G141" i="3"/>
  <c r="G142" i="3" s="1"/>
  <c r="F141" i="3"/>
  <c r="F142" i="3" s="1"/>
  <c r="D141" i="3"/>
  <c r="B141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BA137" i="3"/>
  <c r="AL137" i="3"/>
  <c r="AG137" i="3"/>
  <c r="AG138" i="3" s="1"/>
  <c r="AF137" i="3"/>
  <c r="AF138" i="3" s="1"/>
  <c r="AE137" i="3"/>
  <c r="AE138" i="3" s="1"/>
  <c r="AD137" i="3"/>
  <c r="AD138" i="3" s="1"/>
  <c r="AC137" i="3"/>
  <c r="AC138" i="3" s="1"/>
  <c r="AB137" i="3"/>
  <c r="AB138" i="3" s="1"/>
  <c r="AA137" i="3"/>
  <c r="AA138" i="3" s="1"/>
  <c r="Z137" i="3"/>
  <c r="Z138" i="3" s="1"/>
  <c r="Y137" i="3"/>
  <c r="Y138" i="3" s="1"/>
  <c r="X137" i="3"/>
  <c r="X138" i="3" s="1"/>
  <c r="W137" i="3"/>
  <c r="W138" i="3" s="1"/>
  <c r="V137" i="3"/>
  <c r="V138" i="3" s="1"/>
  <c r="U137" i="3"/>
  <c r="U138" i="3" s="1"/>
  <c r="T137" i="3"/>
  <c r="T138" i="3" s="1"/>
  <c r="S137" i="3"/>
  <c r="S138" i="3" s="1"/>
  <c r="R137" i="3"/>
  <c r="R138" i="3" s="1"/>
  <c r="Q137" i="3"/>
  <c r="Q138" i="3" s="1"/>
  <c r="P137" i="3"/>
  <c r="P138" i="3" s="1"/>
  <c r="O137" i="3"/>
  <c r="O138" i="3" s="1"/>
  <c r="N137" i="3"/>
  <c r="N138" i="3" s="1"/>
  <c r="M137" i="3"/>
  <c r="M138" i="3" s="1"/>
  <c r="L137" i="3"/>
  <c r="L138" i="3" s="1"/>
  <c r="K137" i="3"/>
  <c r="K138" i="3" s="1"/>
  <c r="J137" i="3"/>
  <c r="J138" i="3" s="1"/>
  <c r="I137" i="3"/>
  <c r="I138" i="3" s="1"/>
  <c r="H137" i="3"/>
  <c r="H138" i="3" s="1"/>
  <c r="G137" i="3"/>
  <c r="G138" i="3" s="1"/>
  <c r="F137" i="3"/>
  <c r="F138" i="3" s="1"/>
  <c r="D137" i="3"/>
  <c r="B137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AL133" i="3" s="1"/>
  <c r="F135" i="3"/>
  <c r="BA133" i="3"/>
  <c r="AG133" i="3"/>
  <c r="AG134" i="3" s="1"/>
  <c r="AF133" i="3"/>
  <c r="AF134" i="3" s="1"/>
  <c r="AE133" i="3"/>
  <c r="AE134" i="3" s="1"/>
  <c r="AD133" i="3"/>
  <c r="AD134" i="3" s="1"/>
  <c r="AC133" i="3"/>
  <c r="AC134" i="3" s="1"/>
  <c r="AB133" i="3"/>
  <c r="AB134" i="3" s="1"/>
  <c r="AA133" i="3"/>
  <c r="AA134" i="3" s="1"/>
  <c r="Z133" i="3"/>
  <c r="Z134" i="3" s="1"/>
  <c r="Y133" i="3"/>
  <c r="Y134" i="3" s="1"/>
  <c r="X133" i="3"/>
  <c r="X134" i="3" s="1"/>
  <c r="W133" i="3"/>
  <c r="W134" i="3" s="1"/>
  <c r="V133" i="3"/>
  <c r="V134" i="3" s="1"/>
  <c r="U133" i="3"/>
  <c r="U134" i="3" s="1"/>
  <c r="T133" i="3"/>
  <c r="T134" i="3" s="1"/>
  <c r="S133" i="3"/>
  <c r="S134" i="3" s="1"/>
  <c r="R133" i="3"/>
  <c r="R134" i="3" s="1"/>
  <c r="Q133" i="3"/>
  <c r="Q134" i="3" s="1"/>
  <c r="P133" i="3"/>
  <c r="P134" i="3" s="1"/>
  <c r="O133" i="3"/>
  <c r="O134" i="3" s="1"/>
  <c r="N133" i="3"/>
  <c r="N134" i="3" s="1"/>
  <c r="M133" i="3"/>
  <c r="M134" i="3" s="1"/>
  <c r="L133" i="3"/>
  <c r="L134" i="3" s="1"/>
  <c r="K133" i="3"/>
  <c r="K134" i="3" s="1"/>
  <c r="J133" i="3"/>
  <c r="J134" i="3" s="1"/>
  <c r="I133" i="3"/>
  <c r="I134" i="3" s="1"/>
  <c r="H133" i="3"/>
  <c r="H134" i="3" s="1"/>
  <c r="G133" i="3"/>
  <c r="G134" i="3" s="1"/>
  <c r="F133" i="3"/>
  <c r="D133" i="3"/>
  <c r="B133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AL129" i="3" s="1"/>
  <c r="BA129" i="3"/>
  <c r="AG129" i="3"/>
  <c r="AG130" i="3" s="1"/>
  <c r="AF129" i="3"/>
  <c r="AF130" i="3" s="1"/>
  <c r="AE129" i="3"/>
  <c r="AE130" i="3" s="1"/>
  <c r="AD129" i="3"/>
  <c r="AD130" i="3" s="1"/>
  <c r="AC129" i="3"/>
  <c r="AC130" i="3" s="1"/>
  <c r="AB129" i="3"/>
  <c r="AB130" i="3" s="1"/>
  <c r="AA129" i="3"/>
  <c r="AA130" i="3" s="1"/>
  <c r="Z129" i="3"/>
  <c r="Z130" i="3" s="1"/>
  <c r="Y129" i="3"/>
  <c r="Y130" i="3" s="1"/>
  <c r="X129" i="3"/>
  <c r="X130" i="3" s="1"/>
  <c r="W129" i="3"/>
  <c r="W130" i="3" s="1"/>
  <c r="V129" i="3"/>
  <c r="V130" i="3" s="1"/>
  <c r="U129" i="3"/>
  <c r="U130" i="3" s="1"/>
  <c r="T129" i="3"/>
  <c r="T130" i="3" s="1"/>
  <c r="S129" i="3"/>
  <c r="S130" i="3" s="1"/>
  <c r="R129" i="3"/>
  <c r="R130" i="3" s="1"/>
  <c r="Q129" i="3"/>
  <c r="Q130" i="3" s="1"/>
  <c r="P129" i="3"/>
  <c r="P130" i="3" s="1"/>
  <c r="O129" i="3"/>
  <c r="O130" i="3" s="1"/>
  <c r="N129" i="3"/>
  <c r="N130" i="3" s="1"/>
  <c r="M129" i="3"/>
  <c r="M130" i="3" s="1"/>
  <c r="L129" i="3"/>
  <c r="L130" i="3" s="1"/>
  <c r="K129" i="3"/>
  <c r="K130" i="3" s="1"/>
  <c r="J129" i="3"/>
  <c r="J130" i="3" s="1"/>
  <c r="I129" i="3"/>
  <c r="I130" i="3" s="1"/>
  <c r="H129" i="3"/>
  <c r="H130" i="3" s="1"/>
  <c r="G129" i="3"/>
  <c r="G130" i="3" s="1"/>
  <c r="F129" i="3"/>
  <c r="F130" i="3" s="1"/>
  <c r="D129" i="3"/>
  <c r="B129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AL125" i="3" s="1"/>
  <c r="F127" i="3"/>
  <c r="BA125" i="3"/>
  <c r="AG125" i="3"/>
  <c r="AG126" i="3" s="1"/>
  <c r="AF125" i="3"/>
  <c r="AF126" i="3" s="1"/>
  <c r="AE125" i="3"/>
  <c r="AE126" i="3" s="1"/>
  <c r="AD125" i="3"/>
  <c r="AD126" i="3" s="1"/>
  <c r="AC125" i="3"/>
  <c r="AC126" i="3" s="1"/>
  <c r="AB125" i="3"/>
  <c r="AB126" i="3" s="1"/>
  <c r="AA125" i="3"/>
  <c r="AA126" i="3" s="1"/>
  <c r="Z125" i="3"/>
  <c r="Z126" i="3" s="1"/>
  <c r="Y125" i="3"/>
  <c r="Y126" i="3" s="1"/>
  <c r="X125" i="3"/>
  <c r="X126" i="3" s="1"/>
  <c r="W125" i="3"/>
  <c r="W126" i="3" s="1"/>
  <c r="V125" i="3"/>
  <c r="V126" i="3" s="1"/>
  <c r="U125" i="3"/>
  <c r="U126" i="3" s="1"/>
  <c r="T125" i="3"/>
  <c r="T126" i="3" s="1"/>
  <c r="S125" i="3"/>
  <c r="S126" i="3" s="1"/>
  <c r="R125" i="3"/>
  <c r="R126" i="3" s="1"/>
  <c r="Q125" i="3"/>
  <c r="Q126" i="3" s="1"/>
  <c r="P125" i="3"/>
  <c r="P126" i="3" s="1"/>
  <c r="O125" i="3"/>
  <c r="O126" i="3" s="1"/>
  <c r="N125" i="3"/>
  <c r="N126" i="3" s="1"/>
  <c r="M125" i="3"/>
  <c r="M126" i="3" s="1"/>
  <c r="L125" i="3"/>
  <c r="L126" i="3" s="1"/>
  <c r="K125" i="3"/>
  <c r="K126" i="3" s="1"/>
  <c r="J125" i="3"/>
  <c r="J126" i="3" s="1"/>
  <c r="I125" i="3"/>
  <c r="I126" i="3" s="1"/>
  <c r="H125" i="3"/>
  <c r="H126" i="3" s="1"/>
  <c r="G125" i="3"/>
  <c r="G126" i="3" s="1"/>
  <c r="F125" i="3"/>
  <c r="D125" i="3"/>
  <c r="B125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AL121" i="3" s="1"/>
  <c r="BA121" i="3"/>
  <c r="AG121" i="3"/>
  <c r="AG122" i="3" s="1"/>
  <c r="AF121" i="3"/>
  <c r="AF122" i="3" s="1"/>
  <c r="AE121" i="3"/>
  <c r="AE122" i="3" s="1"/>
  <c r="AD121" i="3"/>
  <c r="AD122" i="3" s="1"/>
  <c r="AC121" i="3"/>
  <c r="AC122" i="3" s="1"/>
  <c r="AB121" i="3"/>
  <c r="AB122" i="3" s="1"/>
  <c r="AA121" i="3"/>
  <c r="AA122" i="3" s="1"/>
  <c r="Z121" i="3"/>
  <c r="Z122" i="3" s="1"/>
  <c r="Y121" i="3"/>
  <c r="Y122" i="3" s="1"/>
  <c r="X121" i="3"/>
  <c r="X122" i="3" s="1"/>
  <c r="W121" i="3"/>
  <c r="W122" i="3" s="1"/>
  <c r="V121" i="3"/>
  <c r="V122" i="3" s="1"/>
  <c r="U121" i="3"/>
  <c r="U122" i="3" s="1"/>
  <c r="T121" i="3"/>
  <c r="T122" i="3" s="1"/>
  <c r="S121" i="3"/>
  <c r="S122" i="3" s="1"/>
  <c r="R121" i="3"/>
  <c r="R122" i="3" s="1"/>
  <c r="Q121" i="3"/>
  <c r="Q122" i="3" s="1"/>
  <c r="P121" i="3"/>
  <c r="P122" i="3" s="1"/>
  <c r="O121" i="3"/>
  <c r="O122" i="3" s="1"/>
  <c r="N121" i="3"/>
  <c r="N122" i="3" s="1"/>
  <c r="M121" i="3"/>
  <c r="M122" i="3" s="1"/>
  <c r="L121" i="3"/>
  <c r="L122" i="3" s="1"/>
  <c r="K121" i="3"/>
  <c r="K122" i="3" s="1"/>
  <c r="J121" i="3"/>
  <c r="J122" i="3" s="1"/>
  <c r="I121" i="3"/>
  <c r="I122" i="3" s="1"/>
  <c r="H121" i="3"/>
  <c r="H122" i="3" s="1"/>
  <c r="G121" i="3"/>
  <c r="G122" i="3" s="1"/>
  <c r="F121" i="3"/>
  <c r="D121" i="3"/>
  <c r="B121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BA117" i="3"/>
  <c r="AL117" i="3"/>
  <c r="AG117" i="3"/>
  <c r="AG118" i="3" s="1"/>
  <c r="AF117" i="3"/>
  <c r="AF118" i="3" s="1"/>
  <c r="AE117" i="3"/>
  <c r="AE118" i="3" s="1"/>
  <c r="AD117" i="3"/>
  <c r="AD118" i="3" s="1"/>
  <c r="AC117" i="3"/>
  <c r="AC118" i="3" s="1"/>
  <c r="AB117" i="3"/>
  <c r="AB118" i="3" s="1"/>
  <c r="AA117" i="3"/>
  <c r="AA118" i="3" s="1"/>
  <c r="Z117" i="3"/>
  <c r="Z118" i="3" s="1"/>
  <c r="Y117" i="3"/>
  <c r="Y118" i="3" s="1"/>
  <c r="X117" i="3"/>
  <c r="X118" i="3" s="1"/>
  <c r="W117" i="3"/>
  <c r="W118" i="3" s="1"/>
  <c r="V117" i="3"/>
  <c r="V118" i="3" s="1"/>
  <c r="U117" i="3"/>
  <c r="U118" i="3" s="1"/>
  <c r="T117" i="3"/>
  <c r="T118" i="3" s="1"/>
  <c r="S117" i="3"/>
  <c r="S118" i="3" s="1"/>
  <c r="R117" i="3"/>
  <c r="R118" i="3" s="1"/>
  <c r="Q117" i="3"/>
  <c r="Q118" i="3" s="1"/>
  <c r="P117" i="3"/>
  <c r="P118" i="3" s="1"/>
  <c r="O117" i="3"/>
  <c r="O118" i="3" s="1"/>
  <c r="N117" i="3"/>
  <c r="N118" i="3" s="1"/>
  <c r="M117" i="3"/>
  <c r="M118" i="3" s="1"/>
  <c r="L117" i="3"/>
  <c r="L118" i="3" s="1"/>
  <c r="K117" i="3"/>
  <c r="K118" i="3" s="1"/>
  <c r="J117" i="3"/>
  <c r="J118" i="3" s="1"/>
  <c r="I117" i="3"/>
  <c r="I118" i="3" s="1"/>
  <c r="H117" i="3"/>
  <c r="H118" i="3" s="1"/>
  <c r="G117" i="3"/>
  <c r="F117" i="3"/>
  <c r="F118" i="3" s="1"/>
  <c r="D117" i="3"/>
  <c r="B117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AL113" i="3" s="1"/>
  <c r="F115" i="3"/>
  <c r="BA113" i="3"/>
  <c r="AG113" i="3"/>
  <c r="AG114" i="3" s="1"/>
  <c r="AF113" i="3"/>
  <c r="AF114" i="3" s="1"/>
  <c r="AE113" i="3"/>
  <c r="AE114" i="3" s="1"/>
  <c r="AD113" i="3"/>
  <c r="AD114" i="3" s="1"/>
  <c r="AC113" i="3"/>
  <c r="AC114" i="3" s="1"/>
  <c r="AB113" i="3"/>
  <c r="AB114" i="3" s="1"/>
  <c r="AA113" i="3"/>
  <c r="AA114" i="3" s="1"/>
  <c r="Z113" i="3"/>
  <c r="Z114" i="3" s="1"/>
  <c r="Y113" i="3"/>
  <c r="Y114" i="3" s="1"/>
  <c r="X113" i="3"/>
  <c r="X114" i="3" s="1"/>
  <c r="W113" i="3"/>
  <c r="W114" i="3" s="1"/>
  <c r="V113" i="3"/>
  <c r="V114" i="3" s="1"/>
  <c r="U113" i="3"/>
  <c r="U114" i="3" s="1"/>
  <c r="T113" i="3"/>
  <c r="T114" i="3" s="1"/>
  <c r="S113" i="3"/>
  <c r="S114" i="3" s="1"/>
  <c r="R113" i="3"/>
  <c r="R114" i="3" s="1"/>
  <c r="Q113" i="3"/>
  <c r="Q114" i="3" s="1"/>
  <c r="P113" i="3"/>
  <c r="P114" i="3" s="1"/>
  <c r="O113" i="3"/>
  <c r="O114" i="3" s="1"/>
  <c r="N113" i="3"/>
  <c r="N114" i="3" s="1"/>
  <c r="M113" i="3"/>
  <c r="M114" i="3" s="1"/>
  <c r="L113" i="3"/>
  <c r="L114" i="3" s="1"/>
  <c r="K113" i="3"/>
  <c r="K114" i="3" s="1"/>
  <c r="J113" i="3"/>
  <c r="J114" i="3" s="1"/>
  <c r="I113" i="3"/>
  <c r="I114" i="3" s="1"/>
  <c r="H113" i="3"/>
  <c r="H114" i="3" s="1"/>
  <c r="G113" i="3"/>
  <c r="G114" i="3" s="1"/>
  <c r="F113" i="3"/>
  <c r="D113" i="3"/>
  <c r="B113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BA109" i="3"/>
  <c r="AL109" i="3"/>
  <c r="AG109" i="3"/>
  <c r="AG110" i="3" s="1"/>
  <c r="AF109" i="3"/>
  <c r="AF110" i="3" s="1"/>
  <c r="AE109" i="3"/>
  <c r="AE110" i="3" s="1"/>
  <c r="AD109" i="3"/>
  <c r="AD110" i="3" s="1"/>
  <c r="AC109" i="3"/>
  <c r="AC110" i="3" s="1"/>
  <c r="AB109" i="3"/>
  <c r="AB110" i="3" s="1"/>
  <c r="AA109" i="3"/>
  <c r="AA110" i="3" s="1"/>
  <c r="Z109" i="3"/>
  <c r="Z110" i="3" s="1"/>
  <c r="Y109" i="3"/>
  <c r="Y110" i="3" s="1"/>
  <c r="X109" i="3"/>
  <c r="X110" i="3" s="1"/>
  <c r="W109" i="3"/>
  <c r="W110" i="3" s="1"/>
  <c r="V109" i="3"/>
  <c r="V110" i="3" s="1"/>
  <c r="U109" i="3"/>
  <c r="U110" i="3" s="1"/>
  <c r="T109" i="3"/>
  <c r="T110" i="3" s="1"/>
  <c r="S109" i="3"/>
  <c r="S110" i="3" s="1"/>
  <c r="R109" i="3"/>
  <c r="R110" i="3" s="1"/>
  <c r="Q109" i="3"/>
  <c r="Q110" i="3" s="1"/>
  <c r="P109" i="3"/>
  <c r="P110" i="3" s="1"/>
  <c r="O109" i="3"/>
  <c r="O110" i="3" s="1"/>
  <c r="N109" i="3"/>
  <c r="N110" i="3" s="1"/>
  <c r="M109" i="3"/>
  <c r="M110" i="3" s="1"/>
  <c r="L109" i="3"/>
  <c r="L110" i="3" s="1"/>
  <c r="K109" i="3"/>
  <c r="K110" i="3" s="1"/>
  <c r="J109" i="3"/>
  <c r="J110" i="3" s="1"/>
  <c r="I109" i="3"/>
  <c r="I110" i="3" s="1"/>
  <c r="H109" i="3"/>
  <c r="H110" i="3" s="1"/>
  <c r="G109" i="3"/>
  <c r="F109" i="3"/>
  <c r="F110" i="3" s="1"/>
  <c r="D109" i="3"/>
  <c r="B109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AL105" i="3" s="1"/>
  <c r="F107" i="3"/>
  <c r="BA105" i="3"/>
  <c r="AG105" i="3"/>
  <c r="AG106" i="3" s="1"/>
  <c r="AF105" i="3"/>
  <c r="AF106" i="3" s="1"/>
  <c r="AE105" i="3"/>
  <c r="AE106" i="3" s="1"/>
  <c r="AD105" i="3"/>
  <c r="AD106" i="3" s="1"/>
  <c r="AC105" i="3"/>
  <c r="AC106" i="3" s="1"/>
  <c r="AB105" i="3"/>
  <c r="AB106" i="3" s="1"/>
  <c r="AA105" i="3"/>
  <c r="AA106" i="3" s="1"/>
  <c r="Z105" i="3"/>
  <c r="Z106" i="3" s="1"/>
  <c r="Y105" i="3"/>
  <c r="Y106" i="3" s="1"/>
  <c r="X105" i="3"/>
  <c r="X106" i="3" s="1"/>
  <c r="W105" i="3"/>
  <c r="W106" i="3" s="1"/>
  <c r="V105" i="3"/>
  <c r="V106" i="3" s="1"/>
  <c r="U105" i="3"/>
  <c r="U106" i="3" s="1"/>
  <c r="T105" i="3"/>
  <c r="T106" i="3" s="1"/>
  <c r="S105" i="3"/>
  <c r="S106" i="3" s="1"/>
  <c r="R105" i="3"/>
  <c r="R106" i="3" s="1"/>
  <c r="Q105" i="3"/>
  <c r="Q106" i="3" s="1"/>
  <c r="P105" i="3"/>
  <c r="P106" i="3" s="1"/>
  <c r="O105" i="3"/>
  <c r="O106" i="3" s="1"/>
  <c r="N105" i="3"/>
  <c r="N106" i="3" s="1"/>
  <c r="M105" i="3"/>
  <c r="M106" i="3" s="1"/>
  <c r="L105" i="3"/>
  <c r="L106" i="3" s="1"/>
  <c r="K105" i="3"/>
  <c r="K106" i="3" s="1"/>
  <c r="J105" i="3"/>
  <c r="J106" i="3" s="1"/>
  <c r="I105" i="3"/>
  <c r="I106" i="3" s="1"/>
  <c r="H105" i="3"/>
  <c r="H106" i="3" s="1"/>
  <c r="G105" i="3"/>
  <c r="G106" i="3" s="1"/>
  <c r="F105" i="3"/>
  <c r="D105" i="3"/>
  <c r="B105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BA101" i="3"/>
  <c r="AL101" i="3"/>
  <c r="AG101" i="3"/>
  <c r="AG102" i="3" s="1"/>
  <c r="AF101" i="3"/>
  <c r="AF102" i="3" s="1"/>
  <c r="AE101" i="3"/>
  <c r="AE102" i="3" s="1"/>
  <c r="AD101" i="3"/>
  <c r="AD102" i="3" s="1"/>
  <c r="AC101" i="3"/>
  <c r="AC102" i="3" s="1"/>
  <c r="AB101" i="3"/>
  <c r="AB102" i="3" s="1"/>
  <c r="AA101" i="3"/>
  <c r="AA102" i="3" s="1"/>
  <c r="Z101" i="3"/>
  <c r="Z102" i="3" s="1"/>
  <c r="Y101" i="3"/>
  <c r="Y102" i="3" s="1"/>
  <c r="X101" i="3"/>
  <c r="X102" i="3" s="1"/>
  <c r="W101" i="3"/>
  <c r="W102" i="3" s="1"/>
  <c r="V101" i="3"/>
  <c r="V102" i="3" s="1"/>
  <c r="U101" i="3"/>
  <c r="U102" i="3" s="1"/>
  <c r="T101" i="3"/>
  <c r="T102" i="3" s="1"/>
  <c r="S101" i="3"/>
  <c r="S102" i="3" s="1"/>
  <c r="R101" i="3"/>
  <c r="R102" i="3" s="1"/>
  <c r="Q101" i="3"/>
  <c r="Q102" i="3" s="1"/>
  <c r="P101" i="3"/>
  <c r="P102" i="3" s="1"/>
  <c r="O101" i="3"/>
  <c r="O102" i="3" s="1"/>
  <c r="N101" i="3"/>
  <c r="N102" i="3" s="1"/>
  <c r="M101" i="3"/>
  <c r="M102" i="3" s="1"/>
  <c r="L101" i="3"/>
  <c r="L102" i="3" s="1"/>
  <c r="K101" i="3"/>
  <c r="K102" i="3" s="1"/>
  <c r="J101" i="3"/>
  <c r="J102" i="3" s="1"/>
  <c r="I101" i="3"/>
  <c r="I102" i="3" s="1"/>
  <c r="H101" i="3"/>
  <c r="H102" i="3" s="1"/>
  <c r="G101" i="3"/>
  <c r="F101" i="3"/>
  <c r="F102" i="3" s="1"/>
  <c r="D101" i="3"/>
  <c r="B101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AL97" i="3" s="1"/>
  <c r="F99" i="3"/>
  <c r="BA97" i="3"/>
  <c r="AG97" i="3"/>
  <c r="AG98" i="3" s="1"/>
  <c r="AF97" i="3"/>
  <c r="AF98" i="3" s="1"/>
  <c r="AE97" i="3"/>
  <c r="AE98" i="3" s="1"/>
  <c r="AD97" i="3"/>
  <c r="AD98" i="3" s="1"/>
  <c r="AC97" i="3"/>
  <c r="AC98" i="3" s="1"/>
  <c r="AB97" i="3"/>
  <c r="AB98" i="3" s="1"/>
  <c r="AA97" i="3"/>
  <c r="AA98" i="3" s="1"/>
  <c r="Z97" i="3"/>
  <c r="Z98" i="3" s="1"/>
  <c r="Y97" i="3"/>
  <c r="Y98" i="3" s="1"/>
  <c r="X97" i="3"/>
  <c r="X98" i="3" s="1"/>
  <c r="W97" i="3"/>
  <c r="W98" i="3" s="1"/>
  <c r="V97" i="3"/>
  <c r="V98" i="3" s="1"/>
  <c r="U97" i="3"/>
  <c r="U98" i="3" s="1"/>
  <c r="T97" i="3"/>
  <c r="T98" i="3" s="1"/>
  <c r="S97" i="3"/>
  <c r="S98" i="3" s="1"/>
  <c r="R97" i="3"/>
  <c r="R98" i="3" s="1"/>
  <c r="Q97" i="3"/>
  <c r="Q98" i="3" s="1"/>
  <c r="P97" i="3"/>
  <c r="P98" i="3" s="1"/>
  <c r="O97" i="3"/>
  <c r="O98" i="3" s="1"/>
  <c r="N97" i="3"/>
  <c r="N98" i="3" s="1"/>
  <c r="M97" i="3"/>
  <c r="M98" i="3" s="1"/>
  <c r="L97" i="3"/>
  <c r="L98" i="3" s="1"/>
  <c r="K97" i="3"/>
  <c r="K98" i="3" s="1"/>
  <c r="J97" i="3"/>
  <c r="J98" i="3" s="1"/>
  <c r="I97" i="3"/>
  <c r="I98" i="3" s="1"/>
  <c r="H97" i="3"/>
  <c r="H98" i="3" s="1"/>
  <c r="G97" i="3"/>
  <c r="G98" i="3" s="1"/>
  <c r="F97" i="3"/>
  <c r="D97" i="3"/>
  <c r="B97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BA93" i="3"/>
  <c r="AL93" i="3"/>
  <c r="AG93" i="3"/>
  <c r="AG94" i="3" s="1"/>
  <c r="AF93" i="3"/>
  <c r="AF94" i="3" s="1"/>
  <c r="AE93" i="3"/>
  <c r="AE94" i="3" s="1"/>
  <c r="AD93" i="3"/>
  <c r="AD94" i="3" s="1"/>
  <c r="AC93" i="3"/>
  <c r="AC94" i="3" s="1"/>
  <c r="AB93" i="3"/>
  <c r="AB94" i="3" s="1"/>
  <c r="AA93" i="3"/>
  <c r="AA94" i="3" s="1"/>
  <c r="Z93" i="3"/>
  <c r="Z94" i="3" s="1"/>
  <c r="Y93" i="3"/>
  <c r="Y94" i="3" s="1"/>
  <c r="X93" i="3"/>
  <c r="X94" i="3" s="1"/>
  <c r="W93" i="3"/>
  <c r="W94" i="3" s="1"/>
  <c r="V93" i="3"/>
  <c r="V94" i="3" s="1"/>
  <c r="U93" i="3"/>
  <c r="U94" i="3" s="1"/>
  <c r="T93" i="3"/>
  <c r="T94" i="3" s="1"/>
  <c r="S93" i="3"/>
  <c r="S94" i="3" s="1"/>
  <c r="R93" i="3"/>
  <c r="R94" i="3" s="1"/>
  <c r="Q93" i="3"/>
  <c r="Q94" i="3" s="1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F93" i="3"/>
  <c r="F94" i="3" s="1"/>
  <c r="D93" i="3"/>
  <c r="B93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AL89" i="3" s="1"/>
  <c r="F91" i="3"/>
  <c r="BA89" i="3"/>
  <c r="AG89" i="3"/>
  <c r="AG90" i="3" s="1"/>
  <c r="AF89" i="3"/>
  <c r="AF90" i="3" s="1"/>
  <c r="AE89" i="3"/>
  <c r="AE90" i="3" s="1"/>
  <c r="AD89" i="3"/>
  <c r="AD90" i="3" s="1"/>
  <c r="AC89" i="3"/>
  <c r="AC90" i="3" s="1"/>
  <c r="AB89" i="3"/>
  <c r="AB90" i="3" s="1"/>
  <c r="AA89" i="3"/>
  <c r="AA90" i="3" s="1"/>
  <c r="Z89" i="3"/>
  <c r="Z90" i="3" s="1"/>
  <c r="Y89" i="3"/>
  <c r="Y90" i="3" s="1"/>
  <c r="X89" i="3"/>
  <c r="X90" i="3" s="1"/>
  <c r="W89" i="3"/>
  <c r="W90" i="3" s="1"/>
  <c r="V89" i="3"/>
  <c r="V90" i="3" s="1"/>
  <c r="U89" i="3"/>
  <c r="U90" i="3" s="1"/>
  <c r="T89" i="3"/>
  <c r="T90" i="3" s="1"/>
  <c r="S89" i="3"/>
  <c r="S90" i="3" s="1"/>
  <c r="R89" i="3"/>
  <c r="R90" i="3" s="1"/>
  <c r="Q89" i="3"/>
  <c r="Q90" i="3" s="1"/>
  <c r="P89" i="3"/>
  <c r="P90" i="3" s="1"/>
  <c r="O89" i="3"/>
  <c r="O90" i="3" s="1"/>
  <c r="N89" i="3"/>
  <c r="N90" i="3" s="1"/>
  <c r="M89" i="3"/>
  <c r="M90" i="3" s="1"/>
  <c r="L89" i="3"/>
  <c r="L90" i="3" s="1"/>
  <c r="K89" i="3"/>
  <c r="K90" i="3" s="1"/>
  <c r="J89" i="3"/>
  <c r="J90" i="3" s="1"/>
  <c r="I89" i="3"/>
  <c r="I90" i="3" s="1"/>
  <c r="H89" i="3"/>
  <c r="H90" i="3" s="1"/>
  <c r="G89" i="3"/>
  <c r="G90" i="3" s="1"/>
  <c r="F89" i="3"/>
  <c r="D89" i="3"/>
  <c r="B89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BA85" i="3"/>
  <c r="AL85" i="3"/>
  <c r="AG85" i="3"/>
  <c r="AG86" i="3" s="1"/>
  <c r="AF85" i="3"/>
  <c r="AF86" i="3" s="1"/>
  <c r="AE85" i="3"/>
  <c r="AE86" i="3" s="1"/>
  <c r="AD85" i="3"/>
  <c r="AD86" i="3" s="1"/>
  <c r="AC85" i="3"/>
  <c r="AC86" i="3" s="1"/>
  <c r="AB85" i="3"/>
  <c r="AB86" i="3" s="1"/>
  <c r="AA85" i="3"/>
  <c r="AA86" i="3" s="1"/>
  <c r="Z85" i="3"/>
  <c r="Z86" i="3" s="1"/>
  <c r="Y85" i="3"/>
  <c r="Y86" i="3" s="1"/>
  <c r="X85" i="3"/>
  <c r="X86" i="3" s="1"/>
  <c r="W85" i="3"/>
  <c r="W86" i="3" s="1"/>
  <c r="V85" i="3"/>
  <c r="V86" i="3" s="1"/>
  <c r="U85" i="3"/>
  <c r="U86" i="3" s="1"/>
  <c r="T85" i="3"/>
  <c r="T86" i="3" s="1"/>
  <c r="S85" i="3"/>
  <c r="S86" i="3" s="1"/>
  <c r="R85" i="3"/>
  <c r="R86" i="3" s="1"/>
  <c r="Q85" i="3"/>
  <c r="Q86" i="3" s="1"/>
  <c r="P85" i="3"/>
  <c r="P86" i="3" s="1"/>
  <c r="O85" i="3"/>
  <c r="O86" i="3" s="1"/>
  <c r="N85" i="3"/>
  <c r="N86" i="3" s="1"/>
  <c r="M85" i="3"/>
  <c r="M86" i="3" s="1"/>
  <c r="L85" i="3"/>
  <c r="L86" i="3" s="1"/>
  <c r="K85" i="3"/>
  <c r="K86" i="3" s="1"/>
  <c r="J85" i="3"/>
  <c r="J86" i="3" s="1"/>
  <c r="I85" i="3"/>
  <c r="I86" i="3" s="1"/>
  <c r="H85" i="3"/>
  <c r="H86" i="3" s="1"/>
  <c r="G85" i="3"/>
  <c r="G86" i="3" s="1"/>
  <c r="F85" i="3"/>
  <c r="F86" i="3" s="1"/>
  <c r="D85" i="3"/>
  <c r="B85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AL81" i="3" s="1"/>
  <c r="F83" i="3"/>
  <c r="BA81" i="3"/>
  <c r="AG81" i="3"/>
  <c r="AG82" i="3" s="1"/>
  <c r="AF81" i="3"/>
  <c r="AF82" i="3" s="1"/>
  <c r="AE81" i="3"/>
  <c r="AE82" i="3" s="1"/>
  <c r="AD81" i="3"/>
  <c r="AD82" i="3" s="1"/>
  <c r="AC81" i="3"/>
  <c r="AC82" i="3" s="1"/>
  <c r="AB81" i="3"/>
  <c r="AB82" i="3" s="1"/>
  <c r="AA81" i="3"/>
  <c r="AA82" i="3" s="1"/>
  <c r="Z81" i="3"/>
  <c r="Z82" i="3" s="1"/>
  <c r="Y81" i="3"/>
  <c r="Y82" i="3" s="1"/>
  <c r="X81" i="3"/>
  <c r="X82" i="3" s="1"/>
  <c r="W81" i="3"/>
  <c r="W82" i="3" s="1"/>
  <c r="V81" i="3"/>
  <c r="V82" i="3" s="1"/>
  <c r="U81" i="3"/>
  <c r="U82" i="3" s="1"/>
  <c r="T81" i="3"/>
  <c r="T82" i="3" s="1"/>
  <c r="S81" i="3"/>
  <c r="S82" i="3" s="1"/>
  <c r="R81" i="3"/>
  <c r="R82" i="3" s="1"/>
  <c r="Q81" i="3"/>
  <c r="Q82" i="3" s="1"/>
  <c r="P81" i="3"/>
  <c r="P82" i="3" s="1"/>
  <c r="O81" i="3"/>
  <c r="O82" i="3" s="1"/>
  <c r="N81" i="3"/>
  <c r="N82" i="3" s="1"/>
  <c r="M81" i="3"/>
  <c r="M82" i="3" s="1"/>
  <c r="L81" i="3"/>
  <c r="L82" i="3" s="1"/>
  <c r="K81" i="3"/>
  <c r="K82" i="3" s="1"/>
  <c r="J81" i="3"/>
  <c r="J82" i="3" s="1"/>
  <c r="I81" i="3"/>
  <c r="I82" i="3" s="1"/>
  <c r="H81" i="3"/>
  <c r="H82" i="3" s="1"/>
  <c r="G81" i="3"/>
  <c r="G82" i="3" s="1"/>
  <c r="F81" i="3"/>
  <c r="D81" i="3"/>
  <c r="B81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AL77" i="3" s="1"/>
  <c r="BA77" i="3"/>
  <c r="AG77" i="3"/>
  <c r="AG78" i="3" s="1"/>
  <c r="AF77" i="3"/>
  <c r="AF78" i="3" s="1"/>
  <c r="AE77" i="3"/>
  <c r="AE78" i="3" s="1"/>
  <c r="AD77" i="3"/>
  <c r="AD78" i="3" s="1"/>
  <c r="AC77" i="3"/>
  <c r="AC78" i="3" s="1"/>
  <c r="AB77" i="3"/>
  <c r="AB78" i="3" s="1"/>
  <c r="AA77" i="3"/>
  <c r="AA78" i="3" s="1"/>
  <c r="Z77" i="3"/>
  <c r="Z78" i="3" s="1"/>
  <c r="Y77" i="3"/>
  <c r="Y78" i="3" s="1"/>
  <c r="X77" i="3"/>
  <c r="X78" i="3" s="1"/>
  <c r="W77" i="3"/>
  <c r="W78" i="3" s="1"/>
  <c r="V77" i="3"/>
  <c r="V78" i="3" s="1"/>
  <c r="U77" i="3"/>
  <c r="U78" i="3" s="1"/>
  <c r="T77" i="3"/>
  <c r="T78" i="3" s="1"/>
  <c r="S77" i="3"/>
  <c r="S78" i="3" s="1"/>
  <c r="R77" i="3"/>
  <c r="R78" i="3" s="1"/>
  <c r="Q77" i="3"/>
  <c r="Q78" i="3" s="1"/>
  <c r="P77" i="3"/>
  <c r="P78" i="3" s="1"/>
  <c r="O77" i="3"/>
  <c r="O78" i="3" s="1"/>
  <c r="N77" i="3"/>
  <c r="N78" i="3" s="1"/>
  <c r="M77" i="3"/>
  <c r="M78" i="3" s="1"/>
  <c r="L77" i="3"/>
  <c r="L78" i="3" s="1"/>
  <c r="K77" i="3"/>
  <c r="K78" i="3" s="1"/>
  <c r="J77" i="3"/>
  <c r="J78" i="3" s="1"/>
  <c r="I77" i="3"/>
  <c r="I78" i="3" s="1"/>
  <c r="H77" i="3"/>
  <c r="H78" i="3" s="1"/>
  <c r="G77" i="3"/>
  <c r="G78" i="3" s="1"/>
  <c r="F77" i="3"/>
  <c r="F78" i="3" s="1"/>
  <c r="D77" i="3"/>
  <c r="B77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AL73" i="3" s="1"/>
  <c r="F75" i="3"/>
  <c r="BA73" i="3"/>
  <c r="AG73" i="3"/>
  <c r="AG74" i="3" s="1"/>
  <c r="AF73" i="3"/>
  <c r="AF74" i="3" s="1"/>
  <c r="AE73" i="3"/>
  <c r="AE74" i="3" s="1"/>
  <c r="AD73" i="3"/>
  <c r="AD74" i="3" s="1"/>
  <c r="AC73" i="3"/>
  <c r="AC74" i="3" s="1"/>
  <c r="AB73" i="3"/>
  <c r="AB74" i="3" s="1"/>
  <c r="AA73" i="3"/>
  <c r="AA74" i="3" s="1"/>
  <c r="Z73" i="3"/>
  <c r="Z74" i="3" s="1"/>
  <c r="Y73" i="3"/>
  <c r="Y74" i="3" s="1"/>
  <c r="X73" i="3"/>
  <c r="X74" i="3" s="1"/>
  <c r="W73" i="3"/>
  <c r="W74" i="3" s="1"/>
  <c r="V73" i="3"/>
  <c r="V74" i="3" s="1"/>
  <c r="U73" i="3"/>
  <c r="U74" i="3" s="1"/>
  <c r="T73" i="3"/>
  <c r="T74" i="3" s="1"/>
  <c r="S73" i="3"/>
  <c r="S74" i="3" s="1"/>
  <c r="R73" i="3"/>
  <c r="R74" i="3" s="1"/>
  <c r="Q73" i="3"/>
  <c r="Q74" i="3" s="1"/>
  <c r="P73" i="3"/>
  <c r="P74" i="3" s="1"/>
  <c r="O73" i="3"/>
  <c r="O74" i="3" s="1"/>
  <c r="N73" i="3"/>
  <c r="N74" i="3" s="1"/>
  <c r="M73" i="3"/>
  <c r="M74" i="3" s="1"/>
  <c r="L73" i="3"/>
  <c r="L74" i="3" s="1"/>
  <c r="K73" i="3"/>
  <c r="K74" i="3" s="1"/>
  <c r="J73" i="3"/>
  <c r="J74" i="3" s="1"/>
  <c r="I73" i="3"/>
  <c r="I74" i="3" s="1"/>
  <c r="H73" i="3"/>
  <c r="H74" i="3" s="1"/>
  <c r="G73" i="3"/>
  <c r="G74" i="3" s="1"/>
  <c r="F73" i="3"/>
  <c r="D73" i="3"/>
  <c r="B73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AL69" i="3" s="1"/>
  <c r="BA69" i="3"/>
  <c r="AG69" i="3"/>
  <c r="AG70" i="3" s="1"/>
  <c r="AF69" i="3"/>
  <c r="AF70" i="3" s="1"/>
  <c r="AE69" i="3"/>
  <c r="AE70" i="3" s="1"/>
  <c r="AD69" i="3"/>
  <c r="AD70" i="3" s="1"/>
  <c r="AC69" i="3"/>
  <c r="AC70" i="3" s="1"/>
  <c r="AB69" i="3"/>
  <c r="AB70" i="3" s="1"/>
  <c r="AA69" i="3"/>
  <c r="AA70" i="3" s="1"/>
  <c r="Z69" i="3"/>
  <c r="Z70" i="3" s="1"/>
  <c r="Y69" i="3"/>
  <c r="Y70" i="3" s="1"/>
  <c r="X69" i="3"/>
  <c r="X70" i="3" s="1"/>
  <c r="W69" i="3"/>
  <c r="W70" i="3" s="1"/>
  <c r="V69" i="3"/>
  <c r="V70" i="3" s="1"/>
  <c r="U69" i="3"/>
  <c r="U70" i="3" s="1"/>
  <c r="T69" i="3"/>
  <c r="T70" i="3" s="1"/>
  <c r="S69" i="3"/>
  <c r="S70" i="3" s="1"/>
  <c r="R69" i="3"/>
  <c r="R70" i="3" s="1"/>
  <c r="Q69" i="3"/>
  <c r="Q70" i="3" s="1"/>
  <c r="P69" i="3"/>
  <c r="P70" i="3" s="1"/>
  <c r="O69" i="3"/>
  <c r="O70" i="3" s="1"/>
  <c r="N69" i="3"/>
  <c r="N70" i="3" s="1"/>
  <c r="M69" i="3"/>
  <c r="M70" i="3" s="1"/>
  <c r="L69" i="3"/>
  <c r="L70" i="3" s="1"/>
  <c r="K69" i="3"/>
  <c r="K70" i="3" s="1"/>
  <c r="J69" i="3"/>
  <c r="J70" i="3" s="1"/>
  <c r="I69" i="3"/>
  <c r="I70" i="3" s="1"/>
  <c r="H69" i="3"/>
  <c r="H70" i="3" s="1"/>
  <c r="G69" i="3"/>
  <c r="G70" i="3" s="1"/>
  <c r="F69" i="3"/>
  <c r="F70" i="3" s="1"/>
  <c r="D69" i="3"/>
  <c r="B69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AL65" i="3" s="1"/>
  <c r="F67" i="3"/>
  <c r="BA65" i="3"/>
  <c r="AG65" i="3"/>
  <c r="AG66" i="3" s="1"/>
  <c r="AF65" i="3"/>
  <c r="AF66" i="3" s="1"/>
  <c r="AE65" i="3"/>
  <c r="AE66" i="3" s="1"/>
  <c r="AD65" i="3"/>
  <c r="AD66" i="3" s="1"/>
  <c r="AC65" i="3"/>
  <c r="AC66" i="3" s="1"/>
  <c r="AB65" i="3"/>
  <c r="AB66" i="3" s="1"/>
  <c r="AA65" i="3"/>
  <c r="AA66" i="3" s="1"/>
  <c r="Z65" i="3"/>
  <c r="Z66" i="3" s="1"/>
  <c r="Y65" i="3"/>
  <c r="Y66" i="3" s="1"/>
  <c r="X65" i="3"/>
  <c r="X66" i="3" s="1"/>
  <c r="W65" i="3"/>
  <c r="W66" i="3" s="1"/>
  <c r="V65" i="3"/>
  <c r="V66" i="3" s="1"/>
  <c r="U65" i="3"/>
  <c r="U66" i="3" s="1"/>
  <c r="T65" i="3"/>
  <c r="T66" i="3" s="1"/>
  <c r="S65" i="3"/>
  <c r="S66" i="3" s="1"/>
  <c r="R65" i="3"/>
  <c r="R66" i="3" s="1"/>
  <c r="Q65" i="3"/>
  <c r="Q66" i="3" s="1"/>
  <c r="P65" i="3"/>
  <c r="P66" i="3" s="1"/>
  <c r="O65" i="3"/>
  <c r="O66" i="3" s="1"/>
  <c r="N65" i="3"/>
  <c r="N66" i="3" s="1"/>
  <c r="M65" i="3"/>
  <c r="M66" i="3" s="1"/>
  <c r="L65" i="3"/>
  <c r="L66" i="3" s="1"/>
  <c r="K65" i="3"/>
  <c r="K66" i="3" s="1"/>
  <c r="J65" i="3"/>
  <c r="J66" i="3" s="1"/>
  <c r="I65" i="3"/>
  <c r="I66" i="3" s="1"/>
  <c r="H65" i="3"/>
  <c r="H66" i="3" s="1"/>
  <c r="G65" i="3"/>
  <c r="G66" i="3" s="1"/>
  <c r="F65" i="3"/>
  <c r="D65" i="3"/>
  <c r="B65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BA61" i="3"/>
  <c r="AL61" i="3"/>
  <c r="AG61" i="3"/>
  <c r="AG62" i="3" s="1"/>
  <c r="AF61" i="3"/>
  <c r="AF62" i="3" s="1"/>
  <c r="AE61" i="3"/>
  <c r="AE62" i="3" s="1"/>
  <c r="AD61" i="3"/>
  <c r="AD62" i="3" s="1"/>
  <c r="AC61" i="3"/>
  <c r="AC62" i="3" s="1"/>
  <c r="AB61" i="3"/>
  <c r="AB62" i="3" s="1"/>
  <c r="AA61" i="3"/>
  <c r="AA62" i="3" s="1"/>
  <c r="Z61" i="3"/>
  <c r="Z62" i="3" s="1"/>
  <c r="Y61" i="3"/>
  <c r="Y62" i="3" s="1"/>
  <c r="X61" i="3"/>
  <c r="X62" i="3" s="1"/>
  <c r="W61" i="3"/>
  <c r="W62" i="3" s="1"/>
  <c r="V61" i="3"/>
  <c r="V62" i="3" s="1"/>
  <c r="U61" i="3"/>
  <c r="U62" i="3" s="1"/>
  <c r="T61" i="3"/>
  <c r="T62" i="3" s="1"/>
  <c r="S61" i="3"/>
  <c r="S62" i="3" s="1"/>
  <c r="R61" i="3"/>
  <c r="R62" i="3" s="1"/>
  <c r="Q61" i="3"/>
  <c r="Q62" i="3" s="1"/>
  <c r="P61" i="3"/>
  <c r="P62" i="3" s="1"/>
  <c r="O61" i="3"/>
  <c r="O62" i="3" s="1"/>
  <c r="N61" i="3"/>
  <c r="N62" i="3" s="1"/>
  <c r="M61" i="3"/>
  <c r="M62" i="3" s="1"/>
  <c r="L61" i="3"/>
  <c r="L62" i="3" s="1"/>
  <c r="K61" i="3"/>
  <c r="K62" i="3" s="1"/>
  <c r="J61" i="3"/>
  <c r="J62" i="3" s="1"/>
  <c r="I61" i="3"/>
  <c r="I62" i="3" s="1"/>
  <c r="H61" i="3"/>
  <c r="H62" i="3" s="1"/>
  <c r="G61" i="3"/>
  <c r="G62" i="3" s="1"/>
  <c r="F61" i="3"/>
  <c r="F62" i="3" s="1"/>
  <c r="D61" i="3"/>
  <c r="B61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AL57" i="3" s="1"/>
  <c r="F59" i="3"/>
  <c r="BA57" i="3"/>
  <c r="AG57" i="3"/>
  <c r="AG58" i="3" s="1"/>
  <c r="AF57" i="3"/>
  <c r="AF58" i="3" s="1"/>
  <c r="AE57" i="3"/>
  <c r="AE58" i="3" s="1"/>
  <c r="AD57" i="3"/>
  <c r="AD58" i="3" s="1"/>
  <c r="AC57" i="3"/>
  <c r="AC58" i="3" s="1"/>
  <c r="AB57" i="3"/>
  <c r="AB58" i="3" s="1"/>
  <c r="AA57" i="3"/>
  <c r="AA58" i="3" s="1"/>
  <c r="Z57" i="3"/>
  <c r="Z58" i="3" s="1"/>
  <c r="Y57" i="3"/>
  <c r="Y58" i="3" s="1"/>
  <c r="X57" i="3"/>
  <c r="X58" i="3" s="1"/>
  <c r="W57" i="3"/>
  <c r="W58" i="3" s="1"/>
  <c r="V57" i="3"/>
  <c r="V58" i="3" s="1"/>
  <c r="U57" i="3"/>
  <c r="U58" i="3" s="1"/>
  <c r="T57" i="3"/>
  <c r="T58" i="3" s="1"/>
  <c r="S57" i="3"/>
  <c r="S58" i="3" s="1"/>
  <c r="R57" i="3"/>
  <c r="R58" i="3" s="1"/>
  <c r="Q57" i="3"/>
  <c r="Q58" i="3" s="1"/>
  <c r="P57" i="3"/>
  <c r="P58" i="3" s="1"/>
  <c r="O57" i="3"/>
  <c r="O58" i="3" s="1"/>
  <c r="N57" i="3"/>
  <c r="N58" i="3" s="1"/>
  <c r="M57" i="3"/>
  <c r="M58" i="3" s="1"/>
  <c r="L57" i="3"/>
  <c r="L58" i="3" s="1"/>
  <c r="K57" i="3"/>
  <c r="K58" i="3" s="1"/>
  <c r="J57" i="3"/>
  <c r="J58" i="3" s="1"/>
  <c r="I57" i="3"/>
  <c r="I58" i="3" s="1"/>
  <c r="H57" i="3"/>
  <c r="H58" i="3" s="1"/>
  <c r="G57" i="3"/>
  <c r="G58" i="3" s="1"/>
  <c r="F57" i="3"/>
  <c r="F58" i="3" s="1"/>
  <c r="D57" i="3"/>
  <c r="B57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BA53" i="3"/>
  <c r="AL53" i="3"/>
  <c r="AG53" i="3"/>
  <c r="AG54" i="3" s="1"/>
  <c r="AF53" i="3"/>
  <c r="AF54" i="3" s="1"/>
  <c r="AE53" i="3"/>
  <c r="AE54" i="3" s="1"/>
  <c r="AD53" i="3"/>
  <c r="AD54" i="3" s="1"/>
  <c r="AC53" i="3"/>
  <c r="AC54" i="3" s="1"/>
  <c r="AB53" i="3"/>
  <c r="AB54" i="3" s="1"/>
  <c r="AA53" i="3"/>
  <c r="AA54" i="3" s="1"/>
  <c r="Z53" i="3"/>
  <c r="Z54" i="3" s="1"/>
  <c r="Y53" i="3"/>
  <c r="Y54" i="3" s="1"/>
  <c r="X53" i="3"/>
  <c r="X54" i="3" s="1"/>
  <c r="W53" i="3"/>
  <c r="W54" i="3" s="1"/>
  <c r="V53" i="3"/>
  <c r="V54" i="3" s="1"/>
  <c r="U53" i="3"/>
  <c r="U54" i="3" s="1"/>
  <c r="T53" i="3"/>
  <c r="T54" i="3" s="1"/>
  <c r="S53" i="3"/>
  <c r="S54" i="3" s="1"/>
  <c r="R53" i="3"/>
  <c r="R54" i="3" s="1"/>
  <c r="Q53" i="3"/>
  <c r="Q54" i="3" s="1"/>
  <c r="P53" i="3"/>
  <c r="P54" i="3" s="1"/>
  <c r="O53" i="3"/>
  <c r="O54" i="3" s="1"/>
  <c r="N53" i="3"/>
  <c r="N54" i="3" s="1"/>
  <c r="M53" i="3"/>
  <c r="M54" i="3" s="1"/>
  <c r="L53" i="3"/>
  <c r="L54" i="3" s="1"/>
  <c r="K53" i="3"/>
  <c r="K54" i="3" s="1"/>
  <c r="J53" i="3"/>
  <c r="J54" i="3" s="1"/>
  <c r="I53" i="3"/>
  <c r="I54" i="3" s="1"/>
  <c r="H53" i="3"/>
  <c r="H54" i="3" s="1"/>
  <c r="G53" i="3"/>
  <c r="G54" i="3" s="1"/>
  <c r="F53" i="3"/>
  <c r="D53" i="3"/>
  <c r="B53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AL49" i="3" s="1"/>
  <c r="F51" i="3"/>
  <c r="BA49" i="3"/>
  <c r="AG49" i="3"/>
  <c r="AG50" i="3" s="1"/>
  <c r="AF49" i="3"/>
  <c r="AF50" i="3" s="1"/>
  <c r="AE49" i="3"/>
  <c r="AE50" i="3" s="1"/>
  <c r="AD49" i="3"/>
  <c r="AD50" i="3" s="1"/>
  <c r="AC49" i="3"/>
  <c r="AC50" i="3" s="1"/>
  <c r="AB49" i="3"/>
  <c r="AB50" i="3" s="1"/>
  <c r="AA49" i="3"/>
  <c r="AA50" i="3" s="1"/>
  <c r="Z49" i="3"/>
  <c r="Z50" i="3" s="1"/>
  <c r="Y49" i="3"/>
  <c r="Y50" i="3" s="1"/>
  <c r="X49" i="3"/>
  <c r="X50" i="3" s="1"/>
  <c r="W49" i="3"/>
  <c r="W50" i="3" s="1"/>
  <c r="V49" i="3"/>
  <c r="V50" i="3" s="1"/>
  <c r="U49" i="3"/>
  <c r="U50" i="3" s="1"/>
  <c r="T49" i="3"/>
  <c r="T50" i="3" s="1"/>
  <c r="S49" i="3"/>
  <c r="S50" i="3" s="1"/>
  <c r="R49" i="3"/>
  <c r="R50" i="3" s="1"/>
  <c r="Q49" i="3"/>
  <c r="Q50" i="3" s="1"/>
  <c r="P49" i="3"/>
  <c r="P50" i="3" s="1"/>
  <c r="O49" i="3"/>
  <c r="O50" i="3" s="1"/>
  <c r="N49" i="3"/>
  <c r="N50" i="3" s="1"/>
  <c r="M49" i="3"/>
  <c r="M50" i="3" s="1"/>
  <c r="L49" i="3"/>
  <c r="L50" i="3" s="1"/>
  <c r="K49" i="3"/>
  <c r="K50" i="3" s="1"/>
  <c r="J49" i="3"/>
  <c r="J50" i="3" s="1"/>
  <c r="I49" i="3"/>
  <c r="I50" i="3" s="1"/>
  <c r="H49" i="3"/>
  <c r="H50" i="3" s="1"/>
  <c r="G49" i="3"/>
  <c r="G50" i="3" s="1"/>
  <c r="F49" i="3"/>
  <c r="F50" i="3" s="1"/>
  <c r="D49" i="3"/>
  <c r="B49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BA45" i="3"/>
  <c r="AL45" i="3"/>
  <c r="AG45" i="3"/>
  <c r="AG46" i="3" s="1"/>
  <c r="AF45" i="3"/>
  <c r="AF46" i="3" s="1"/>
  <c r="AE45" i="3"/>
  <c r="AE46" i="3" s="1"/>
  <c r="AD45" i="3"/>
  <c r="AD46" i="3" s="1"/>
  <c r="AC45" i="3"/>
  <c r="AC46" i="3" s="1"/>
  <c r="AB45" i="3"/>
  <c r="AB46" i="3" s="1"/>
  <c r="AA45" i="3"/>
  <c r="AA46" i="3" s="1"/>
  <c r="Z45" i="3"/>
  <c r="Z46" i="3" s="1"/>
  <c r="Y45" i="3"/>
  <c r="Y46" i="3" s="1"/>
  <c r="X45" i="3"/>
  <c r="X46" i="3" s="1"/>
  <c r="W45" i="3"/>
  <c r="W46" i="3" s="1"/>
  <c r="V45" i="3"/>
  <c r="V46" i="3" s="1"/>
  <c r="U45" i="3"/>
  <c r="U46" i="3" s="1"/>
  <c r="T45" i="3"/>
  <c r="T46" i="3" s="1"/>
  <c r="S45" i="3"/>
  <c r="S46" i="3" s="1"/>
  <c r="R45" i="3"/>
  <c r="R46" i="3" s="1"/>
  <c r="Q45" i="3"/>
  <c r="Q46" i="3" s="1"/>
  <c r="P45" i="3"/>
  <c r="P46" i="3" s="1"/>
  <c r="O45" i="3"/>
  <c r="O46" i="3" s="1"/>
  <c r="N45" i="3"/>
  <c r="N46" i="3" s="1"/>
  <c r="M45" i="3"/>
  <c r="M46" i="3" s="1"/>
  <c r="L45" i="3"/>
  <c r="L46" i="3" s="1"/>
  <c r="K45" i="3"/>
  <c r="K46" i="3" s="1"/>
  <c r="J45" i="3"/>
  <c r="J46" i="3" s="1"/>
  <c r="I45" i="3"/>
  <c r="I46" i="3" s="1"/>
  <c r="H45" i="3"/>
  <c r="H46" i="3" s="1"/>
  <c r="G45" i="3"/>
  <c r="G46" i="3" s="1"/>
  <c r="F45" i="3"/>
  <c r="F46" i="3" s="1"/>
  <c r="D45" i="3"/>
  <c r="B45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AL41" i="3" s="1"/>
  <c r="F43" i="3"/>
  <c r="BA41" i="3"/>
  <c r="AG41" i="3"/>
  <c r="AG42" i="3" s="1"/>
  <c r="AF41" i="3"/>
  <c r="AF42" i="3" s="1"/>
  <c r="AE41" i="3"/>
  <c r="AE42" i="3" s="1"/>
  <c r="AD41" i="3"/>
  <c r="AD42" i="3" s="1"/>
  <c r="AC41" i="3"/>
  <c r="AC42" i="3" s="1"/>
  <c r="AB41" i="3"/>
  <c r="AB42" i="3" s="1"/>
  <c r="AA41" i="3"/>
  <c r="AA42" i="3" s="1"/>
  <c r="Z41" i="3"/>
  <c r="Z42" i="3" s="1"/>
  <c r="Y41" i="3"/>
  <c r="Y42" i="3" s="1"/>
  <c r="X41" i="3"/>
  <c r="X42" i="3" s="1"/>
  <c r="W41" i="3"/>
  <c r="W42" i="3" s="1"/>
  <c r="V41" i="3"/>
  <c r="V42" i="3" s="1"/>
  <c r="U41" i="3"/>
  <c r="U42" i="3" s="1"/>
  <c r="T41" i="3"/>
  <c r="T42" i="3" s="1"/>
  <c r="S41" i="3"/>
  <c r="S42" i="3" s="1"/>
  <c r="R41" i="3"/>
  <c r="R42" i="3" s="1"/>
  <c r="Q41" i="3"/>
  <c r="Q42" i="3" s="1"/>
  <c r="P41" i="3"/>
  <c r="P42" i="3" s="1"/>
  <c r="O41" i="3"/>
  <c r="O42" i="3" s="1"/>
  <c r="N41" i="3"/>
  <c r="N42" i="3" s="1"/>
  <c r="M41" i="3"/>
  <c r="M42" i="3" s="1"/>
  <c r="L41" i="3"/>
  <c r="L42" i="3" s="1"/>
  <c r="K41" i="3"/>
  <c r="K42" i="3" s="1"/>
  <c r="J41" i="3"/>
  <c r="J42" i="3" s="1"/>
  <c r="I41" i="3"/>
  <c r="I42" i="3" s="1"/>
  <c r="H41" i="3"/>
  <c r="H42" i="3" s="1"/>
  <c r="G41" i="3"/>
  <c r="G42" i="3" s="1"/>
  <c r="F41" i="3"/>
  <c r="F42" i="3" s="1"/>
  <c r="D41" i="3"/>
  <c r="B41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BA37" i="3"/>
  <c r="AL37" i="3"/>
  <c r="AG37" i="3"/>
  <c r="AG38" i="3" s="1"/>
  <c r="AF37" i="3"/>
  <c r="AF38" i="3" s="1"/>
  <c r="AE37" i="3"/>
  <c r="AE38" i="3" s="1"/>
  <c r="AD37" i="3"/>
  <c r="AD38" i="3" s="1"/>
  <c r="AC37" i="3"/>
  <c r="AC38" i="3" s="1"/>
  <c r="AB37" i="3"/>
  <c r="AB38" i="3" s="1"/>
  <c r="AA37" i="3"/>
  <c r="AA38" i="3" s="1"/>
  <c r="Z37" i="3"/>
  <c r="Z38" i="3" s="1"/>
  <c r="Y37" i="3"/>
  <c r="Y38" i="3" s="1"/>
  <c r="X37" i="3"/>
  <c r="X38" i="3" s="1"/>
  <c r="W37" i="3"/>
  <c r="W38" i="3" s="1"/>
  <c r="V37" i="3"/>
  <c r="V38" i="3" s="1"/>
  <c r="U37" i="3"/>
  <c r="U38" i="3" s="1"/>
  <c r="T37" i="3"/>
  <c r="T38" i="3" s="1"/>
  <c r="S37" i="3"/>
  <c r="S38" i="3" s="1"/>
  <c r="R37" i="3"/>
  <c r="R38" i="3" s="1"/>
  <c r="Q37" i="3"/>
  <c r="Q38" i="3" s="1"/>
  <c r="P37" i="3"/>
  <c r="P38" i="3" s="1"/>
  <c r="O37" i="3"/>
  <c r="O38" i="3" s="1"/>
  <c r="N37" i="3"/>
  <c r="N38" i="3" s="1"/>
  <c r="M37" i="3"/>
  <c r="M38" i="3" s="1"/>
  <c r="L37" i="3"/>
  <c r="L38" i="3" s="1"/>
  <c r="K37" i="3"/>
  <c r="K38" i="3" s="1"/>
  <c r="J37" i="3"/>
  <c r="J38" i="3" s="1"/>
  <c r="I37" i="3"/>
  <c r="I38" i="3" s="1"/>
  <c r="H37" i="3"/>
  <c r="H38" i="3" s="1"/>
  <c r="G37" i="3"/>
  <c r="G38" i="3" s="1"/>
  <c r="F37" i="3"/>
  <c r="D37" i="3"/>
  <c r="B37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AL33" i="3" s="1"/>
  <c r="F35" i="3"/>
  <c r="BA33" i="3"/>
  <c r="AG33" i="3"/>
  <c r="AG34" i="3" s="1"/>
  <c r="AF33" i="3"/>
  <c r="AF34" i="3" s="1"/>
  <c r="AE33" i="3"/>
  <c r="AE34" i="3" s="1"/>
  <c r="AD33" i="3"/>
  <c r="AD34" i="3" s="1"/>
  <c r="AC33" i="3"/>
  <c r="AC34" i="3" s="1"/>
  <c r="AB33" i="3"/>
  <c r="AB34" i="3" s="1"/>
  <c r="AA33" i="3"/>
  <c r="AA34" i="3" s="1"/>
  <c r="Z33" i="3"/>
  <c r="Z34" i="3" s="1"/>
  <c r="Y33" i="3"/>
  <c r="Y34" i="3" s="1"/>
  <c r="X33" i="3"/>
  <c r="X34" i="3" s="1"/>
  <c r="W33" i="3"/>
  <c r="W34" i="3" s="1"/>
  <c r="V33" i="3"/>
  <c r="V34" i="3" s="1"/>
  <c r="U33" i="3"/>
  <c r="U34" i="3" s="1"/>
  <c r="T33" i="3"/>
  <c r="T34" i="3" s="1"/>
  <c r="S33" i="3"/>
  <c r="S34" i="3" s="1"/>
  <c r="R33" i="3"/>
  <c r="R34" i="3" s="1"/>
  <c r="Q33" i="3"/>
  <c r="Q34" i="3" s="1"/>
  <c r="P33" i="3"/>
  <c r="P34" i="3" s="1"/>
  <c r="O33" i="3"/>
  <c r="O34" i="3" s="1"/>
  <c r="N33" i="3"/>
  <c r="N34" i="3" s="1"/>
  <c r="M33" i="3"/>
  <c r="M34" i="3" s="1"/>
  <c r="L33" i="3"/>
  <c r="L34" i="3" s="1"/>
  <c r="K33" i="3"/>
  <c r="K34" i="3" s="1"/>
  <c r="J33" i="3"/>
  <c r="J34" i="3" s="1"/>
  <c r="I33" i="3"/>
  <c r="I34" i="3" s="1"/>
  <c r="H33" i="3"/>
  <c r="H34" i="3" s="1"/>
  <c r="G33" i="3"/>
  <c r="G34" i="3" s="1"/>
  <c r="F33" i="3"/>
  <c r="F34" i="3" s="1"/>
  <c r="D33" i="3"/>
  <c r="B33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BA29" i="3"/>
  <c r="AL29" i="3"/>
  <c r="AG29" i="3"/>
  <c r="AG30" i="3" s="1"/>
  <c r="AF29" i="3"/>
  <c r="AF30" i="3" s="1"/>
  <c r="AE29" i="3"/>
  <c r="AE30" i="3" s="1"/>
  <c r="AD29" i="3"/>
  <c r="AD30" i="3" s="1"/>
  <c r="AC29" i="3"/>
  <c r="AC30" i="3" s="1"/>
  <c r="AB29" i="3"/>
  <c r="AB30" i="3" s="1"/>
  <c r="AA29" i="3"/>
  <c r="AA30" i="3" s="1"/>
  <c r="Z29" i="3"/>
  <c r="Z30" i="3" s="1"/>
  <c r="Y29" i="3"/>
  <c r="Y30" i="3" s="1"/>
  <c r="X29" i="3"/>
  <c r="X30" i="3" s="1"/>
  <c r="W29" i="3"/>
  <c r="W30" i="3" s="1"/>
  <c r="V29" i="3"/>
  <c r="V30" i="3" s="1"/>
  <c r="U29" i="3"/>
  <c r="U30" i="3" s="1"/>
  <c r="T29" i="3"/>
  <c r="T30" i="3" s="1"/>
  <c r="S29" i="3"/>
  <c r="S30" i="3" s="1"/>
  <c r="R29" i="3"/>
  <c r="R30" i="3" s="1"/>
  <c r="Q29" i="3"/>
  <c r="Q30" i="3" s="1"/>
  <c r="P29" i="3"/>
  <c r="P30" i="3" s="1"/>
  <c r="O29" i="3"/>
  <c r="O30" i="3" s="1"/>
  <c r="N29" i="3"/>
  <c r="N30" i="3" s="1"/>
  <c r="M29" i="3"/>
  <c r="M30" i="3" s="1"/>
  <c r="L29" i="3"/>
  <c r="L30" i="3" s="1"/>
  <c r="K29" i="3"/>
  <c r="K30" i="3" s="1"/>
  <c r="J29" i="3"/>
  <c r="J30" i="3" s="1"/>
  <c r="I29" i="3"/>
  <c r="I30" i="3" s="1"/>
  <c r="H29" i="3"/>
  <c r="H30" i="3" s="1"/>
  <c r="G29" i="3"/>
  <c r="G30" i="3" s="1"/>
  <c r="F29" i="3"/>
  <c r="F30" i="3" s="1"/>
  <c r="D29" i="3"/>
  <c r="B29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AL25" i="3" s="1"/>
  <c r="F27" i="3"/>
  <c r="BA25" i="3"/>
  <c r="AG25" i="3"/>
  <c r="AG26" i="3" s="1"/>
  <c r="AF25" i="3"/>
  <c r="AF26" i="3" s="1"/>
  <c r="AE25" i="3"/>
  <c r="AE26" i="3" s="1"/>
  <c r="AD25" i="3"/>
  <c r="AD26" i="3" s="1"/>
  <c r="AC25" i="3"/>
  <c r="AC26" i="3" s="1"/>
  <c r="AB25" i="3"/>
  <c r="AB26" i="3" s="1"/>
  <c r="AA25" i="3"/>
  <c r="AA26" i="3" s="1"/>
  <c r="Z25" i="3"/>
  <c r="Z26" i="3" s="1"/>
  <c r="Y25" i="3"/>
  <c r="Y26" i="3" s="1"/>
  <c r="X25" i="3"/>
  <c r="X26" i="3" s="1"/>
  <c r="W25" i="3"/>
  <c r="W26" i="3" s="1"/>
  <c r="V25" i="3"/>
  <c r="V26" i="3" s="1"/>
  <c r="U25" i="3"/>
  <c r="U26" i="3" s="1"/>
  <c r="T25" i="3"/>
  <c r="T26" i="3" s="1"/>
  <c r="S25" i="3"/>
  <c r="S26" i="3" s="1"/>
  <c r="R25" i="3"/>
  <c r="R26" i="3" s="1"/>
  <c r="Q25" i="3"/>
  <c r="Q26" i="3" s="1"/>
  <c r="P25" i="3"/>
  <c r="P26" i="3" s="1"/>
  <c r="O25" i="3"/>
  <c r="O26" i="3" s="1"/>
  <c r="N25" i="3"/>
  <c r="N26" i="3" s="1"/>
  <c r="M25" i="3"/>
  <c r="M26" i="3" s="1"/>
  <c r="L25" i="3"/>
  <c r="L26" i="3" s="1"/>
  <c r="K25" i="3"/>
  <c r="K26" i="3" s="1"/>
  <c r="J25" i="3"/>
  <c r="J26" i="3" s="1"/>
  <c r="I25" i="3"/>
  <c r="I26" i="3" s="1"/>
  <c r="H25" i="3"/>
  <c r="H26" i="3" s="1"/>
  <c r="G25" i="3"/>
  <c r="G26" i="3" s="1"/>
  <c r="F25" i="3"/>
  <c r="F26" i="3" s="1"/>
  <c r="D25" i="3"/>
  <c r="B25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BA21" i="3"/>
  <c r="AL21" i="3"/>
  <c r="AG21" i="3"/>
  <c r="AG22" i="3" s="1"/>
  <c r="AF21" i="3"/>
  <c r="AF22" i="3" s="1"/>
  <c r="AE21" i="3"/>
  <c r="AE22" i="3" s="1"/>
  <c r="AD21" i="3"/>
  <c r="AD22" i="3" s="1"/>
  <c r="AC21" i="3"/>
  <c r="AC22" i="3" s="1"/>
  <c r="AB21" i="3"/>
  <c r="AB22" i="3" s="1"/>
  <c r="AA21" i="3"/>
  <c r="AA22" i="3" s="1"/>
  <c r="Z21" i="3"/>
  <c r="Z22" i="3" s="1"/>
  <c r="Y21" i="3"/>
  <c r="Y22" i="3" s="1"/>
  <c r="X21" i="3"/>
  <c r="X22" i="3" s="1"/>
  <c r="W21" i="3"/>
  <c r="W22" i="3" s="1"/>
  <c r="V21" i="3"/>
  <c r="V22" i="3" s="1"/>
  <c r="U21" i="3"/>
  <c r="U22" i="3" s="1"/>
  <c r="T21" i="3"/>
  <c r="T22" i="3" s="1"/>
  <c r="S21" i="3"/>
  <c r="S22" i="3" s="1"/>
  <c r="R21" i="3"/>
  <c r="R22" i="3" s="1"/>
  <c r="Q21" i="3"/>
  <c r="Q22" i="3" s="1"/>
  <c r="P21" i="3"/>
  <c r="P22" i="3" s="1"/>
  <c r="O21" i="3"/>
  <c r="O22" i="3" s="1"/>
  <c r="N21" i="3"/>
  <c r="N22" i="3" s="1"/>
  <c r="M21" i="3"/>
  <c r="M22" i="3" s="1"/>
  <c r="L21" i="3"/>
  <c r="L22" i="3" s="1"/>
  <c r="K21" i="3"/>
  <c r="K22" i="3" s="1"/>
  <c r="J21" i="3"/>
  <c r="J22" i="3" s="1"/>
  <c r="I21" i="3"/>
  <c r="I22" i="3" s="1"/>
  <c r="H21" i="3"/>
  <c r="H22" i="3" s="1"/>
  <c r="G21" i="3"/>
  <c r="G22" i="3" s="1"/>
  <c r="F21" i="3"/>
  <c r="D21" i="3"/>
  <c r="B21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L17" i="3" s="1"/>
  <c r="F19" i="3"/>
  <c r="BA17" i="3"/>
  <c r="AG17" i="3"/>
  <c r="AG18" i="3" s="1"/>
  <c r="AF17" i="3"/>
  <c r="AF18" i="3" s="1"/>
  <c r="AE17" i="3"/>
  <c r="AE18" i="3" s="1"/>
  <c r="AD17" i="3"/>
  <c r="AD18" i="3" s="1"/>
  <c r="AC17" i="3"/>
  <c r="AC18" i="3" s="1"/>
  <c r="AB17" i="3"/>
  <c r="AB18" i="3" s="1"/>
  <c r="AA17" i="3"/>
  <c r="AA18" i="3" s="1"/>
  <c r="Z17" i="3"/>
  <c r="Z18" i="3" s="1"/>
  <c r="Y17" i="3"/>
  <c r="Y18" i="3" s="1"/>
  <c r="X17" i="3"/>
  <c r="X18" i="3" s="1"/>
  <c r="W17" i="3"/>
  <c r="W18" i="3" s="1"/>
  <c r="V17" i="3"/>
  <c r="V18" i="3" s="1"/>
  <c r="U17" i="3"/>
  <c r="U18" i="3" s="1"/>
  <c r="T17" i="3"/>
  <c r="T18" i="3" s="1"/>
  <c r="S17" i="3"/>
  <c r="S18" i="3" s="1"/>
  <c r="R17" i="3"/>
  <c r="R18" i="3" s="1"/>
  <c r="Q17" i="3"/>
  <c r="Q18" i="3" s="1"/>
  <c r="P17" i="3"/>
  <c r="P18" i="3" s="1"/>
  <c r="O17" i="3"/>
  <c r="O18" i="3" s="1"/>
  <c r="N17" i="3"/>
  <c r="N18" i="3" s="1"/>
  <c r="M17" i="3"/>
  <c r="M18" i="3" s="1"/>
  <c r="L17" i="3"/>
  <c r="L18" i="3" s="1"/>
  <c r="K17" i="3"/>
  <c r="K18" i="3" s="1"/>
  <c r="J17" i="3"/>
  <c r="J18" i="3" s="1"/>
  <c r="I17" i="3"/>
  <c r="I18" i="3" s="1"/>
  <c r="H17" i="3"/>
  <c r="H18" i="3" s="1"/>
  <c r="G17" i="3"/>
  <c r="G18" i="3" s="1"/>
  <c r="F17" i="3"/>
  <c r="F18" i="3" s="1"/>
  <c r="D17" i="3"/>
  <c r="B17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AL13" i="3" s="1"/>
  <c r="F15" i="3"/>
  <c r="BA13" i="3"/>
  <c r="AG13" i="3"/>
  <c r="AG14" i="3" s="1"/>
  <c r="AF13" i="3"/>
  <c r="AE13" i="3"/>
  <c r="AE14" i="3" s="1"/>
  <c r="AD13" i="3"/>
  <c r="AC13" i="3"/>
  <c r="AC14" i="3" s="1"/>
  <c r="AB13" i="3"/>
  <c r="AA13" i="3"/>
  <c r="AA14" i="3" s="1"/>
  <c r="Z13" i="3"/>
  <c r="Y13" i="3"/>
  <c r="Y14" i="3" s="1"/>
  <c r="X13" i="3"/>
  <c r="W13" i="3"/>
  <c r="W14" i="3" s="1"/>
  <c r="V13" i="3"/>
  <c r="U13" i="3"/>
  <c r="U14" i="3" s="1"/>
  <c r="T13" i="3"/>
  <c r="S13" i="3"/>
  <c r="S14" i="3" s="1"/>
  <c r="R13" i="3"/>
  <c r="Q13" i="3"/>
  <c r="Q14" i="3" s="1"/>
  <c r="P13" i="3"/>
  <c r="O13" i="3"/>
  <c r="O14" i="3" s="1"/>
  <c r="N13" i="3"/>
  <c r="M13" i="3"/>
  <c r="M14" i="3" s="1"/>
  <c r="L13" i="3"/>
  <c r="K13" i="3"/>
  <c r="K14" i="3" s="1"/>
  <c r="J13" i="3"/>
  <c r="I13" i="3"/>
  <c r="I14" i="3" s="1"/>
  <c r="H13" i="3"/>
  <c r="G13" i="3"/>
  <c r="G14" i="3" s="1"/>
  <c r="F13" i="3"/>
  <c r="D13" i="3"/>
  <c r="B13" i="3"/>
  <c r="AO4" i="3"/>
  <c r="AK344" i="3" s="1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AL333" i="2" s="1"/>
  <c r="F335" i="2"/>
  <c r="BA333" i="2"/>
  <c r="AG333" i="2"/>
  <c r="AG334" i="2" s="1"/>
  <c r="AF333" i="2"/>
  <c r="AF334" i="2" s="1"/>
  <c r="AE333" i="2"/>
  <c r="AE334" i="2" s="1"/>
  <c r="AD333" i="2"/>
  <c r="AD334" i="2" s="1"/>
  <c r="AC333" i="2"/>
  <c r="AC334" i="2" s="1"/>
  <c r="AB333" i="2"/>
  <c r="AB334" i="2" s="1"/>
  <c r="AA333" i="2"/>
  <c r="AA334" i="2" s="1"/>
  <c r="Z333" i="2"/>
  <c r="Z334" i="2" s="1"/>
  <c r="Y333" i="2"/>
  <c r="Y334" i="2" s="1"/>
  <c r="X333" i="2"/>
  <c r="X334" i="2" s="1"/>
  <c r="W333" i="2"/>
  <c r="W334" i="2" s="1"/>
  <c r="V333" i="2"/>
  <c r="V334" i="2" s="1"/>
  <c r="U333" i="2"/>
  <c r="U334" i="2" s="1"/>
  <c r="T333" i="2"/>
  <c r="T334" i="2" s="1"/>
  <c r="S333" i="2"/>
  <c r="S334" i="2" s="1"/>
  <c r="R333" i="2"/>
  <c r="R334" i="2" s="1"/>
  <c r="Q333" i="2"/>
  <c r="Q334" i="2" s="1"/>
  <c r="P333" i="2"/>
  <c r="P334" i="2" s="1"/>
  <c r="O333" i="2"/>
  <c r="O334" i="2" s="1"/>
  <c r="N333" i="2"/>
  <c r="N334" i="2" s="1"/>
  <c r="M333" i="2"/>
  <c r="M334" i="2" s="1"/>
  <c r="L333" i="2"/>
  <c r="L334" i="2" s="1"/>
  <c r="K333" i="2"/>
  <c r="K334" i="2" s="1"/>
  <c r="J333" i="2"/>
  <c r="J334" i="2" s="1"/>
  <c r="I333" i="2"/>
  <c r="I334" i="2" s="1"/>
  <c r="H333" i="2"/>
  <c r="H334" i="2" s="1"/>
  <c r="G333" i="2"/>
  <c r="G334" i="2" s="1"/>
  <c r="F333" i="2"/>
  <c r="D333" i="2"/>
  <c r="B333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AL329" i="2" s="1"/>
  <c r="F331" i="2"/>
  <c r="BA329" i="2"/>
  <c r="AG329" i="2"/>
  <c r="AG330" i="2" s="1"/>
  <c r="AF329" i="2"/>
  <c r="AF330" i="2" s="1"/>
  <c r="AE329" i="2"/>
  <c r="AE330" i="2" s="1"/>
  <c r="AD329" i="2"/>
  <c r="AD330" i="2" s="1"/>
  <c r="AC329" i="2"/>
  <c r="AC330" i="2" s="1"/>
  <c r="AB329" i="2"/>
  <c r="AB330" i="2" s="1"/>
  <c r="AA329" i="2"/>
  <c r="AA330" i="2" s="1"/>
  <c r="Z329" i="2"/>
  <c r="Z330" i="2" s="1"/>
  <c r="Y329" i="2"/>
  <c r="Y330" i="2" s="1"/>
  <c r="X329" i="2"/>
  <c r="X330" i="2" s="1"/>
  <c r="W329" i="2"/>
  <c r="W330" i="2" s="1"/>
  <c r="V329" i="2"/>
  <c r="V330" i="2" s="1"/>
  <c r="U329" i="2"/>
  <c r="U330" i="2" s="1"/>
  <c r="T329" i="2"/>
  <c r="T330" i="2" s="1"/>
  <c r="S329" i="2"/>
  <c r="S330" i="2" s="1"/>
  <c r="R329" i="2"/>
  <c r="R330" i="2" s="1"/>
  <c r="Q329" i="2"/>
  <c r="Q330" i="2" s="1"/>
  <c r="P329" i="2"/>
  <c r="P330" i="2" s="1"/>
  <c r="O329" i="2"/>
  <c r="O330" i="2" s="1"/>
  <c r="N329" i="2"/>
  <c r="N330" i="2" s="1"/>
  <c r="M329" i="2"/>
  <c r="M330" i="2" s="1"/>
  <c r="L329" i="2"/>
  <c r="L330" i="2" s="1"/>
  <c r="K329" i="2"/>
  <c r="K330" i="2" s="1"/>
  <c r="J329" i="2"/>
  <c r="J330" i="2" s="1"/>
  <c r="I329" i="2"/>
  <c r="I330" i="2" s="1"/>
  <c r="H329" i="2"/>
  <c r="H330" i="2" s="1"/>
  <c r="G329" i="2"/>
  <c r="G330" i="2" s="1"/>
  <c r="F329" i="2"/>
  <c r="D329" i="2"/>
  <c r="B329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BA325" i="2"/>
  <c r="AL325" i="2"/>
  <c r="AG325" i="2"/>
  <c r="AG326" i="2" s="1"/>
  <c r="AF325" i="2"/>
  <c r="AF326" i="2" s="1"/>
  <c r="AE325" i="2"/>
  <c r="AE326" i="2" s="1"/>
  <c r="AD325" i="2"/>
  <c r="AD326" i="2" s="1"/>
  <c r="AC325" i="2"/>
  <c r="AC326" i="2" s="1"/>
  <c r="AB325" i="2"/>
  <c r="AB326" i="2" s="1"/>
  <c r="AA325" i="2"/>
  <c r="AA326" i="2" s="1"/>
  <c r="Z325" i="2"/>
  <c r="Z326" i="2" s="1"/>
  <c r="Y325" i="2"/>
  <c r="Y326" i="2" s="1"/>
  <c r="X325" i="2"/>
  <c r="X326" i="2" s="1"/>
  <c r="W325" i="2"/>
  <c r="W326" i="2" s="1"/>
  <c r="V325" i="2"/>
  <c r="V326" i="2" s="1"/>
  <c r="U325" i="2"/>
  <c r="U326" i="2" s="1"/>
  <c r="T325" i="2"/>
  <c r="T326" i="2" s="1"/>
  <c r="S325" i="2"/>
  <c r="S326" i="2" s="1"/>
  <c r="R325" i="2"/>
  <c r="R326" i="2" s="1"/>
  <c r="Q325" i="2"/>
  <c r="Q326" i="2" s="1"/>
  <c r="P325" i="2"/>
  <c r="P326" i="2" s="1"/>
  <c r="O325" i="2"/>
  <c r="O326" i="2" s="1"/>
  <c r="N325" i="2"/>
  <c r="N326" i="2" s="1"/>
  <c r="M325" i="2"/>
  <c r="M326" i="2" s="1"/>
  <c r="L325" i="2"/>
  <c r="L326" i="2" s="1"/>
  <c r="K325" i="2"/>
  <c r="K326" i="2" s="1"/>
  <c r="J325" i="2"/>
  <c r="J326" i="2" s="1"/>
  <c r="I325" i="2"/>
  <c r="I326" i="2" s="1"/>
  <c r="H325" i="2"/>
  <c r="H326" i="2" s="1"/>
  <c r="G325" i="2"/>
  <c r="G326" i="2" s="1"/>
  <c r="F325" i="2"/>
  <c r="D325" i="2"/>
  <c r="B325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BA321" i="2"/>
  <c r="AL321" i="2"/>
  <c r="AG321" i="2"/>
  <c r="AG322" i="2" s="1"/>
  <c r="AF321" i="2"/>
  <c r="AF322" i="2" s="1"/>
  <c r="AE321" i="2"/>
  <c r="AE322" i="2" s="1"/>
  <c r="AD321" i="2"/>
  <c r="AD322" i="2" s="1"/>
  <c r="AC321" i="2"/>
  <c r="AC322" i="2" s="1"/>
  <c r="AB321" i="2"/>
  <c r="AB322" i="2" s="1"/>
  <c r="AA321" i="2"/>
  <c r="AA322" i="2" s="1"/>
  <c r="Z321" i="2"/>
  <c r="Z322" i="2" s="1"/>
  <c r="Y321" i="2"/>
  <c r="Y322" i="2" s="1"/>
  <c r="X321" i="2"/>
  <c r="X322" i="2" s="1"/>
  <c r="W321" i="2"/>
  <c r="W322" i="2" s="1"/>
  <c r="V321" i="2"/>
  <c r="V322" i="2" s="1"/>
  <c r="U321" i="2"/>
  <c r="U322" i="2" s="1"/>
  <c r="T321" i="2"/>
  <c r="T322" i="2" s="1"/>
  <c r="S321" i="2"/>
  <c r="S322" i="2" s="1"/>
  <c r="R321" i="2"/>
  <c r="R322" i="2" s="1"/>
  <c r="Q321" i="2"/>
  <c r="Q322" i="2" s="1"/>
  <c r="P321" i="2"/>
  <c r="P322" i="2" s="1"/>
  <c r="O321" i="2"/>
  <c r="O322" i="2" s="1"/>
  <c r="N321" i="2"/>
  <c r="N322" i="2" s="1"/>
  <c r="M321" i="2"/>
  <c r="M322" i="2" s="1"/>
  <c r="L321" i="2"/>
  <c r="L322" i="2" s="1"/>
  <c r="K321" i="2"/>
  <c r="K322" i="2" s="1"/>
  <c r="J321" i="2"/>
  <c r="J322" i="2" s="1"/>
  <c r="I321" i="2"/>
  <c r="I322" i="2" s="1"/>
  <c r="H321" i="2"/>
  <c r="H322" i="2" s="1"/>
  <c r="G321" i="2"/>
  <c r="G322" i="2" s="1"/>
  <c r="F321" i="2"/>
  <c r="D321" i="2"/>
  <c r="B321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BA317" i="2"/>
  <c r="AL317" i="2"/>
  <c r="AG317" i="2"/>
  <c r="AG318" i="2" s="1"/>
  <c r="AF317" i="2"/>
  <c r="AF318" i="2" s="1"/>
  <c r="AE317" i="2"/>
  <c r="AE318" i="2" s="1"/>
  <c r="AD317" i="2"/>
  <c r="AD318" i="2" s="1"/>
  <c r="AC317" i="2"/>
  <c r="AC318" i="2" s="1"/>
  <c r="AB317" i="2"/>
  <c r="AB318" i="2" s="1"/>
  <c r="AA317" i="2"/>
  <c r="AA318" i="2" s="1"/>
  <c r="Z317" i="2"/>
  <c r="Z318" i="2" s="1"/>
  <c r="Y317" i="2"/>
  <c r="Y318" i="2" s="1"/>
  <c r="X317" i="2"/>
  <c r="X318" i="2" s="1"/>
  <c r="W317" i="2"/>
  <c r="W318" i="2" s="1"/>
  <c r="V317" i="2"/>
  <c r="V318" i="2" s="1"/>
  <c r="U317" i="2"/>
  <c r="U318" i="2" s="1"/>
  <c r="T317" i="2"/>
  <c r="T318" i="2" s="1"/>
  <c r="S317" i="2"/>
  <c r="S318" i="2" s="1"/>
  <c r="R317" i="2"/>
  <c r="R318" i="2" s="1"/>
  <c r="Q317" i="2"/>
  <c r="Q318" i="2" s="1"/>
  <c r="P317" i="2"/>
  <c r="P318" i="2" s="1"/>
  <c r="O317" i="2"/>
  <c r="O318" i="2" s="1"/>
  <c r="N317" i="2"/>
  <c r="N318" i="2" s="1"/>
  <c r="M317" i="2"/>
  <c r="M318" i="2" s="1"/>
  <c r="L317" i="2"/>
  <c r="L318" i="2" s="1"/>
  <c r="K317" i="2"/>
  <c r="K318" i="2" s="1"/>
  <c r="J317" i="2"/>
  <c r="J318" i="2" s="1"/>
  <c r="I317" i="2"/>
  <c r="I318" i="2" s="1"/>
  <c r="H317" i="2"/>
  <c r="H318" i="2" s="1"/>
  <c r="G317" i="2"/>
  <c r="G318" i="2" s="1"/>
  <c r="F317" i="2"/>
  <c r="D317" i="2"/>
  <c r="B317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BA313" i="2"/>
  <c r="AL313" i="2"/>
  <c r="AG313" i="2"/>
  <c r="AG314" i="2" s="1"/>
  <c r="AF313" i="2"/>
  <c r="AF314" i="2" s="1"/>
  <c r="AE313" i="2"/>
  <c r="AE314" i="2" s="1"/>
  <c r="AD313" i="2"/>
  <c r="AD314" i="2" s="1"/>
  <c r="AC313" i="2"/>
  <c r="AC314" i="2" s="1"/>
  <c r="AB313" i="2"/>
  <c r="AB314" i="2" s="1"/>
  <c r="AA313" i="2"/>
  <c r="AA314" i="2" s="1"/>
  <c r="Z313" i="2"/>
  <c r="Z314" i="2" s="1"/>
  <c r="Y313" i="2"/>
  <c r="Y314" i="2" s="1"/>
  <c r="X313" i="2"/>
  <c r="X314" i="2" s="1"/>
  <c r="W313" i="2"/>
  <c r="W314" i="2" s="1"/>
  <c r="V313" i="2"/>
  <c r="V314" i="2" s="1"/>
  <c r="U313" i="2"/>
  <c r="U314" i="2" s="1"/>
  <c r="T313" i="2"/>
  <c r="T314" i="2" s="1"/>
  <c r="S313" i="2"/>
  <c r="S314" i="2" s="1"/>
  <c r="R313" i="2"/>
  <c r="R314" i="2" s="1"/>
  <c r="Q313" i="2"/>
  <c r="Q314" i="2" s="1"/>
  <c r="P313" i="2"/>
  <c r="P314" i="2" s="1"/>
  <c r="O313" i="2"/>
  <c r="O314" i="2" s="1"/>
  <c r="N313" i="2"/>
  <c r="N314" i="2" s="1"/>
  <c r="M313" i="2"/>
  <c r="M314" i="2" s="1"/>
  <c r="L313" i="2"/>
  <c r="L314" i="2" s="1"/>
  <c r="K313" i="2"/>
  <c r="K314" i="2" s="1"/>
  <c r="J313" i="2"/>
  <c r="J314" i="2" s="1"/>
  <c r="I313" i="2"/>
  <c r="I314" i="2" s="1"/>
  <c r="H313" i="2"/>
  <c r="H314" i="2" s="1"/>
  <c r="G313" i="2"/>
  <c r="G314" i="2" s="1"/>
  <c r="F313" i="2"/>
  <c r="D313" i="2"/>
  <c r="B313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BA309" i="2"/>
  <c r="AL309" i="2"/>
  <c r="AG309" i="2"/>
  <c r="AG310" i="2" s="1"/>
  <c r="AF309" i="2"/>
  <c r="AF310" i="2" s="1"/>
  <c r="AE309" i="2"/>
  <c r="AE310" i="2" s="1"/>
  <c r="AD309" i="2"/>
  <c r="AD310" i="2" s="1"/>
  <c r="AC309" i="2"/>
  <c r="AC310" i="2" s="1"/>
  <c r="AB309" i="2"/>
  <c r="AB310" i="2" s="1"/>
  <c r="AA309" i="2"/>
  <c r="AA310" i="2" s="1"/>
  <c r="Z309" i="2"/>
  <c r="Z310" i="2" s="1"/>
  <c r="Y309" i="2"/>
  <c r="Y310" i="2" s="1"/>
  <c r="X309" i="2"/>
  <c r="X310" i="2" s="1"/>
  <c r="W309" i="2"/>
  <c r="W310" i="2" s="1"/>
  <c r="V309" i="2"/>
  <c r="V310" i="2" s="1"/>
  <c r="U309" i="2"/>
  <c r="U310" i="2" s="1"/>
  <c r="T309" i="2"/>
  <c r="T310" i="2" s="1"/>
  <c r="S309" i="2"/>
  <c r="S310" i="2" s="1"/>
  <c r="R309" i="2"/>
  <c r="R310" i="2" s="1"/>
  <c r="Q309" i="2"/>
  <c r="Q310" i="2" s="1"/>
  <c r="P309" i="2"/>
  <c r="P310" i="2" s="1"/>
  <c r="O309" i="2"/>
  <c r="O310" i="2" s="1"/>
  <c r="N309" i="2"/>
  <c r="N310" i="2" s="1"/>
  <c r="M309" i="2"/>
  <c r="M310" i="2" s="1"/>
  <c r="L309" i="2"/>
  <c r="L310" i="2" s="1"/>
  <c r="K309" i="2"/>
  <c r="K310" i="2" s="1"/>
  <c r="J309" i="2"/>
  <c r="J310" i="2" s="1"/>
  <c r="I309" i="2"/>
  <c r="I310" i="2" s="1"/>
  <c r="H309" i="2"/>
  <c r="H310" i="2" s="1"/>
  <c r="G309" i="2"/>
  <c r="G310" i="2" s="1"/>
  <c r="F309" i="2"/>
  <c r="D309" i="2"/>
  <c r="B309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BA305" i="2"/>
  <c r="AL305" i="2"/>
  <c r="AG305" i="2"/>
  <c r="AG306" i="2" s="1"/>
  <c r="AF305" i="2"/>
  <c r="AF306" i="2" s="1"/>
  <c r="AE305" i="2"/>
  <c r="AE306" i="2" s="1"/>
  <c r="AD305" i="2"/>
  <c r="AD306" i="2" s="1"/>
  <c r="AC305" i="2"/>
  <c r="AC306" i="2" s="1"/>
  <c r="AB305" i="2"/>
  <c r="AB306" i="2" s="1"/>
  <c r="AA305" i="2"/>
  <c r="AA306" i="2" s="1"/>
  <c r="Z305" i="2"/>
  <c r="Z306" i="2" s="1"/>
  <c r="Y305" i="2"/>
  <c r="Y306" i="2" s="1"/>
  <c r="X305" i="2"/>
  <c r="X306" i="2" s="1"/>
  <c r="W305" i="2"/>
  <c r="W306" i="2" s="1"/>
  <c r="V305" i="2"/>
  <c r="V306" i="2" s="1"/>
  <c r="U305" i="2"/>
  <c r="U306" i="2" s="1"/>
  <c r="T305" i="2"/>
  <c r="T306" i="2" s="1"/>
  <c r="S305" i="2"/>
  <c r="S306" i="2" s="1"/>
  <c r="R305" i="2"/>
  <c r="R306" i="2" s="1"/>
  <c r="Q305" i="2"/>
  <c r="Q306" i="2" s="1"/>
  <c r="P305" i="2"/>
  <c r="P306" i="2" s="1"/>
  <c r="O305" i="2"/>
  <c r="O306" i="2" s="1"/>
  <c r="N305" i="2"/>
  <c r="N306" i="2" s="1"/>
  <c r="M305" i="2"/>
  <c r="M306" i="2" s="1"/>
  <c r="L305" i="2"/>
  <c r="L306" i="2" s="1"/>
  <c r="K305" i="2"/>
  <c r="K306" i="2" s="1"/>
  <c r="J305" i="2"/>
  <c r="J306" i="2" s="1"/>
  <c r="I305" i="2"/>
  <c r="I306" i="2" s="1"/>
  <c r="H305" i="2"/>
  <c r="H306" i="2" s="1"/>
  <c r="G305" i="2"/>
  <c r="G306" i="2" s="1"/>
  <c r="F305" i="2"/>
  <c r="D305" i="2"/>
  <c r="B305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BA301" i="2"/>
  <c r="AL301" i="2"/>
  <c r="AG301" i="2"/>
  <c r="AG302" i="2" s="1"/>
  <c r="AF301" i="2"/>
  <c r="AF302" i="2" s="1"/>
  <c r="AE301" i="2"/>
  <c r="AE302" i="2" s="1"/>
  <c r="AD301" i="2"/>
  <c r="AD302" i="2" s="1"/>
  <c r="AC301" i="2"/>
  <c r="AC302" i="2" s="1"/>
  <c r="AB301" i="2"/>
  <c r="AB302" i="2" s="1"/>
  <c r="AA301" i="2"/>
  <c r="AA302" i="2" s="1"/>
  <c r="Z301" i="2"/>
  <c r="Z302" i="2" s="1"/>
  <c r="Y301" i="2"/>
  <c r="Y302" i="2" s="1"/>
  <c r="X301" i="2"/>
  <c r="X302" i="2" s="1"/>
  <c r="W301" i="2"/>
  <c r="W302" i="2" s="1"/>
  <c r="V301" i="2"/>
  <c r="V302" i="2" s="1"/>
  <c r="U301" i="2"/>
  <c r="U302" i="2" s="1"/>
  <c r="T301" i="2"/>
  <c r="T302" i="2" s="1"/>
  <c r="S301" i="2"/>
  <c r="S302" i="2" s="1"/>
  <c r="R301" i="2"/>
  <c r="R302" i="2" s="1"/>
  <c r="Q301" i="2"/>
  <c r="Q302" i="2" s="1"/>
  <c r="P301" i="2"/>
  <c r="P302" i="2" s="1"/>
  <c r="O301" i="2"/>
  <c r="O302" i="2" s="1"/>
  <c r="N301" i="2"/>
  <c r="N302" i="2" s="1"/>
  <c r="M301" i="2"/>
  <c r="M302" i="2" s="1"/>
  <c r="L301" i="2"/>
  <c r="L302" i="2" s="1"/>
  <c r="K301" i="2"/>
  <c r="K302" i="2" s="1"/>
  <c r="J301" i="2"/>
  <c r="J302" i="2" s="1"/>
  <c r="I301" i="2"/>
  <c r="I302" i="2" s="1"/>
  <c r="H301" i="2"/>
  <c r="H302" i="2" s="1"/>
  <c r="G301" i="2"/>
  <c r="F301" i="2"/>
  <c r="F302" i="2" s="1"/>
  <c r="D301" i="2"/>
  <c r="B301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AL297" i="2" s="1"/>
  <c r="BA297" i="2"/>
  <c r="AG297" i="2"/>
  <c r="AG298" i="2" s="1"/>
  <c r="AF297" i="2"/>
  <c r="AF298" i="2" s="1"/>
  <c r="AE297" i="2"/>
  <c r="AE298" i="2" s="1"/>
  <c r="AD297" i="2"/>
  <c r="AD298" i="2" s="1"/>
  <c r="AC297" i="2"/>
  <c r="AC298" i="2" s="1"/>
  <c r="AB297" i="2"/>
  <c r="AB298" i="2" s="1"/>
  <c r="AA297" i="2"/>
  <c r="AA298" i="2" s="1"/>
  <c r="Z297" i="2"/>
  <c r="Z298" i="2" s="1"/>
  <c r="Y297" i="2"/>
  <c r="Y298" i="2" s="1"/>
  <c r="X297" i="2"/>
  <c r="X298" i="2" s="1"/>
  <c r="W297" i="2"/>
  <c r="W298" i="2" s="1"/>
  <c r="V297" i="2"/>
  <c r="V298" i="2" s="1"/>
  <c r="U297" i="2"/>
  <c r="U298" i="2" s="1"/>
  <c r="T297" i="2"/>
  <c r="T298" i="2" s="1"/>
  <c r="S297" i="2"/>
  <c r="S298" i="2" s="1"/>
  <c r="R297" i="2"/>
  <c r="R298" i="2" s="1"/>
  <c r="Q297" i="2"/>
  <c r="Q298" i="2" s="1"/>
  <c r="P297" i="2"/>
  <c r="P298" i="2" s="1"/>
  <c r="O297" i="2"/>
  <c r="O298" i="2" s="1"/>
  <c r="N297" i="2"/>
  <c r="N298" i="2" s="1"/>
  <c r="M297" i="2"/>
  <c r="M298" i="2" s="1"/>
  <c r="L297" i="2"/>
  <c r="L298" i="2" s="1"/>
  <c r="K297" i="2"/>
  <c r="K298" i="2" s="1"/>
  <c r="J297" i="2"/>
  <c r="J298" i="2" s="1"/>
  <c r="I297" i="2"/>
  <c r="I298" i="2" s="1"/>
  <c r="H297" i="2"/>
  <c r="H298" i="2" s="1"/>
  <c r="G297" i="2"/>
  <c r="F297" i="2"/>
  <c r="F298" i="2" s="1"/>
  <c r="D297" i="2"/>
  <c r="B297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AL293" i="2" s="1"/>
  <c r="BA293" i="2"/>
  <c r="AG293" i="2"/>
  <c r="AG294" i="2" s="1"/>
  <c r="AF293" i="2"/>
  <c r="AF294" i="2" s="1"/>
  <c r="AE293" i="2"/>
  <c r="AE294" i="2" s="1"/>
  <c r="AD293" i="2"/>
  <c r="AD294" i="2" s="1"/>
  <c r="AC293" i="2"/>
  <c r="AC294" i="2" s="1"/>
  <c r="AB293" i="2"/>
  <c r="AB294" i="2" s="1"/>
  <c r="AA293" i="2"/>
  <c r="AA294" i="2" s="1"/>
  <c r="Z293" i="2"/>
  <c r="Z294" i="2" s="1"/>
  <c r="Y293" i="2"/>
  <c r="Y294" i="2" s="1"/>
  <c r="X293" i="2"/>
  <c r="X294" i="2" s="1"/>
  <c r="W293" i="2"/>
  <c r="W294" i="2" s="1"/>
  <c r="V293" i="2"/>
  <c r="V294" i="2" s="1"/>
  <c r="U293" i="2"/>
  <c r="U294" i="2" s="1"/>
  <c r="T293" i="2"/>
  <c r="T294" i="2" s="1"/>
  <c r="S293" i="2"/>
  <c r="S294" i="2" s="1"/>
  <c r="R293" i="2"/>
  <c r="R294" i="2" s="1"/>
  <c r="Q293" i="2"/>
  <c r="Q294" i="2" s="1"/>
  <c r="P293" i="2"/>
  <c r="P294" i="2" s="1"/>
  <c r="O293" i="2"/>
  <c r="O294" i="2" s="1"/>
  <c r="N293" i="2"/>
  <c r="N294" i="2" s="1"/>
  <c r="M293" i="2"/>
  <c r="M294" i="2" s="1"/>
  <c r="L293" i="2"/>
  <c r="L294" i="2" s="1"/>
  <c r="K293" i="2"/>
  <c r="K294" i="2" s="1"/>
  <c r="J293" i="2"/>
  <c r="J294" i="2" s="1"/>
  <c r="I293" i="2"/>
  <c r="I294" i="2" s="1"/>
  <c r="H293" i="2"/>
  <c r="H294" i="2" s="1"/>
  <c r="G293" i="2"/>
  <c r="F293" i="2"/>
  <c r="F294" i="2" s="1"/>
  <c r="D293" i="2"/>
  <c r="B293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AL289" i="2" s="1"/>
  <c r="BA289" i="2"/>
  <c r="AG289" i="2"/>
  <c r="AG290" i="2" s="1"/>
  <c r="AF289" i="2"/>
  <c r="AF290" i="2" s="1"/>
  <c r="AE289" i="2"/>
  <c r="AE290" i="2" s="1"/>
  <c r="AD289" i="2"/>
  <c r="AD290" i="2" s="1"/>
  <c r="AC289" i="2"/>
  <c r="AC290" i="2" s="1"/>
  <c r="AB289" i="2"/>
  <c r="AB290" i="2" s="1"/>
  <c r="AA289" i="2"/>
  <c r="AA290" i="2" s="1"/>
  <c r="Z289" i="2"/>
  <c r="Z290" i="2" s="1"/>
  <c r="Y289" i="2"/>
  <c r="Y290" i="2" s="1"/>
  <c r="X289" i="2"/>
  <c r="X290" i="2" s="1"/>
  <c r="W289" i="2"/>
  <c r="W290" i="2" s="1"/>
  <c r="V289" i="2"/>
  <c r="V290" i="2" s="1"/>
  <c r="U289" i="2"/>
  <c r="U290" i="2" s="1"/>
  <c r="T289" i="2"/>
  <c r="T290" i="2" s="1"/>
  <c r="S289" i="2"/>
  <c r="S290" i="2" s="1"/>
  <c r="R289" i="2"/>
  <c r="R290" i="2" s="1"/>
  <c r="Q289" i="2"/>
  <c r="Q290" i="2" s="1"/>
  <c r="P289" i="2"/>
  <c r="P290" i="2" s="1"/>
  <c r="O289" i="2"/>
  <c r="O290" i="2" s="1"/>
  <c r="N289" i="2"/>
  <c r="N290" i="2" s="1"/>
  <c r="M289" i="2"/>
  <c r="M290" i="2" s="1"/>
  <c r="L289" i="2"/>
  <c r="L290" i="2" s="1"/>
  <c r="K289" i="2"/>
  <c r="K290" i="2" s="1"/>
  <c r="J289" i="2"/>
  <c r="J290" i="2" s="1"/>
  <c r="I289" i="2"/>
  <c r="I290" i="2" s="1"/>
  <c r="H289" i="2"/>
  <c r="H290" i="2" s="1"/>
  <c r="G289" i="2"/>
  <c r="F289" i="2"/>
  <c r="F290" i="2" s="1"/>
  <c r="D289" i="2"/>
  <c r="B289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AL285" i="2" s="1"/>
  <c r="BA285" i="2"/>
  <c r="AG285" i="2"/>
  <c r="AG286" i="2" s="1"/>
  <c r="AF285" i="2"/>
  <c r="AF286" i="2" s="1"/>
  <c r="AE285" i="2"/>
  <c r="AE286" i="2" s="1"/>
  <c r="AD285" i="2"/>
  <c r="AD286" i="2" s="1"/>
  <c r="AC285" i="2"/>
  <c r="AC286" i="2" s="1"/>
  <c r="AB285" i="2"/>
  <c r="AB286" i="2" s="1"/>
  <c r="AA285" i="2"/>
  <c r="AA286" i="2" s="1"/>
  <c r="Z285" i="2"/>
  <c r="Z286" i="2" s="1"/>
  <c r="Y285" i="2"/>
  <c r="Y286" i="2" s="1"/>
  <c r="X285" i="2"/>
  <c r="X286" i="2" s="1"/>
  <c r="W285" i="2"/>
  <c r="W286" i="2" s="1"/>
  <c r="V285" i="2"/>
  <c r="V286" i="2" s="1"/>
  <c r="U285" i="2"/>
  <c r="U286" i="2" s="1"/>
  <c r="T285" i="2"/>
  <c r="T286" i="2" s="1"/>
  <c r="S285" i="2"/>
  <c r="S286" i="2" s="1"/>
  <c r="R285" i="2"/>
  <c r="R286" i="2" s="1"/>
  <c r="Q285" i="2"/>
  <c r="Q286" i="2" s="1"/>
  <c r="P285" i="2"/>
  <c r="P286" i="2" s="1"/>
  <c r="O285" i="2"/>
  <c r="O286" i="2" s="1"/>
  <c r="N285" i="2"/>
  <c r="N286" i="2" s="1"/>
  <c r="M285" i="2"/>
  <c r="M286" i="2" s="1"/>
  <c r="L285" i="2"/>
  <c r="L286" i="2" s="1"/>
  <c r="K285" i="2"/>
  <c r="K286" i="2" s="1"/>
  <c r="J285" i="2"/>
  <c r="J286" i="2" s="1"/>
  <c r="I285" i="2"/>
  <c r="I286" i="2" s="1"/>
  <c r="H285" i="2"/>
  <c r="H286" i="2" s="1"/>
  <c r="G285" i="2"/>
  <c r="F285" i="2"/>
  <c r="F286" i="2" s="1"/>
  <c r="D285" i="2"/>
  <c r="B285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AL281" i="2" s="1"/>
  <c r="BA281" i="2"/>
  <c r="AG281" i="2"/>
  <c r="AG282" i="2" s="1"/>
  <c r="AF281" i="2"/>
  <c r="AF282" i="2" s="1"/>
  <c r="AE281" i="2"/>
  <c r="AE282" i="2" s="1"/>
  <c r="AD281" i="2"/>
  <c r="AD282" i="2" s="1"/>
  <c r="AC281" i="2"/>
  <c r="AC282" i="2" s="1"/>
  <c r="AB281" i="2"/>
  <c r="AB282" i="2" s="1"/>
  <c r="AA281" i="2"/>
  <c r="AA282" i="2" s="1"/>
  <c r="Z281" i="2"/>
  <c r="Z282" i="2" s="1"/>
  <c r="Y281" i="2"/>
  <c r="Y282" i="2" s="1"/>
  <c r="X281" i="2"/>
  <c r="X282" i="2" s="1"/>
  <c r="W281" i="2"/>
  <c r="W282" i="2" s="1"/>
  <c r="V281" i="2"/>
  <c r="V282" i="2" s="1"/>
  <c r="U281" i="2"/>
  <c r="U282" i="2" s="1"/>
  <c r="T281" i="2"/>
  <c r="T282" i="2" s="1"/>
  <c r="S281" i="2"/>
  <c r="S282" i="2" s="1"/>
  <c r="R281" i="2"/>
  <c r="R282" i="2" s="1"/>
  <c r="Q281" i="2"/>
  <c r="Q282" i="2" s="1"/>
  <c r="P281" i="2"/>
  <c r="P282" i="2" s="1"/>
  <c r="O281" i="2"/>
  <c r="O282" i="2" s="1"/>
  <c r="N281" i="2"/>
  <c r="N282" i="2" s="1"/>
  <c r="M281" i="2"/>
  <c r="M282" i="2" s="1"/>
  <c r="L281" i="2"/>
  <c r="L282" i="2" s="1"/>
  <c r="K281" i="2"/>
  <c r="K282" i="2" s="1"/>
  <c r="J281" i="2"/>
  <c r="J282" i="2" s="1"/>
  <c r="I281" i="2"/>
  <c r="I282" i="2" s="1"/>
  <c r="H281" i="2"/>
  <c r="H282" i="2" s="1"/>
  <c r="G281" i="2"/>
  <c r="F281" i="2"/>
  <c r="F282" i="2" s="1"/>
  <c r="D281" i="2"/>
  <c r="B281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AL277" i="2" s="1"/>
  <c r="BA277" i="2"/>
  <c r="AG277" i="2"/>
  <c r="AG278" i="2" s="1"/>
  <c r="AF277" i="2"/>
  <c r="AF278" i="2" s="1"/>
  <c r="AE277" i="2"/>
  <c r="AE278" i="2" s="1"/>
  <c r="AD277" i="2"/>
  <c r="AD278" i="2" s="1"/>
  <c r="AC277" i="2"/>
  <c r="AC278" i="2" s="1"/>
  <c r="AB277" i="2"/>
  <c r="AB278" i="2" s="1"/>
  <c r="AA277" i="2"/>
  <c r="AA278" i="2" s="1"/>
  <c r="Z277" i="2"/>
  <c r="Z278" i="2" s="1"/>
  <c r="Y277" i="2"/>
  <c r="Y278" i="2" s="1"/>
  <c r="X277" i="2"/>
  <c r="X278" i="2" s="1"/>
  <c r="W277" i="2"/>
  <c r="W278" i="2" s="1"/>
  <c r="V277" i="2"/>
  <c r="V278" i="2" s="1"/>
  <c r="U277" i="2"/>
  <c r="U278" i="2" s="1"/>
  <c r="T277" i="2"/>
  <c r="T278" i="2" s="1"/>
  <c r="S277" i="2"/>
  <c r="S278" i="2" s="1"/>
  <c r="R277" i="2"/>
  <c r="R278" i="2" s="1"/>
  <c r="Q277" i="2"/>
  <c r="Q278" i="2" s="1"/>
  <c r="P277" i="2"/>
  <c r="P278" i="2" s="1"/>
  <c r="O277" i="2"/>
  <c r="O278" i="2" s="1"/>
  <c r="N277" i="2"/>
  <c r="N278" i="2" s="1"/>
  <c r="M277" i="2"/>
  <c r="M278" i="2" s="1"/>
  <c r="L277" i="2"/>
  <c r="L278" i="2" s="1"/>
  <c r="K277" i="2"/>
  <c r="K278" i="2" s="1"/>
  <c r="J277" i="2"/>
  <c r="J278" i="2" s="1"/>
  <c r="I277" i="2"/>
  <c r="I278" i="2" s="1"/>
  <c r="H277" i="2"/>
  <c r="H278" i="2" s="1"/>
  <c r="G277" i="2"/>
  <c r="F277" i="2"/>
  <c r="F278" i="2" s="1"/>
  <c r="D277" i="2"/>
  <c r="B277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AL273" i="2" s="1"/>
  <c r="BA273" i="2"/>
  <c r="AG273" i="2"/>
  <c r="AG274" i="2" s="1"/>
  <c r="AF273" i="2"/>
  <c r="AF274" i="2" s="1"/>
  <c r="AE273" i="2"/>
  <c r="AE274" i="2" s="1"/>
  <c r="AD273" i="2"/>
  <c r="AD274" i="2" s="1"/>
  <c r="AC273" i="2"/>
  <c r="AC274" i="2" s="1"/>
  <c r="AB273" i="2"/>
  <c r="AB274" i="2" s="1"/>
  <c r="AA273" i="2"/>
  <c r="AA274" i="2" s="1"/>
  <c r="Z273" i="2"/>
  <c r="Z274" i="2" s="1"/>
  <c r="Y273" i="2"/>
  <c r="Y274" i="2" s="1"/>
  <c r="X273" i="2"/>
  <c r="X274" i="2" s="1"/>
  <c r="W273" i="2"/>
  <c r="W274" i="2" s="1"/>
  <c r="V273" i="2"/>
  <c r="V274" i="2" s="1"/>
  <c r="U273" i="2"/>
  <c r="U274" i="2" s="1"/>
  <c r="T273" i="2"/>
  <c r="T274" i="2" s="1"/>
  <c r="S273" i="2"/>
  <c r="S274" i="2" s="1"/>
  <c r="R273" i="2"/>
  <c r="R274" i="2" s="1"/>
  <c r="Q273" i="2"/>
  <c r="Q274" i="2" s="1"/>
  <c r="P273" i="2"/>
  <c r="P274" i="2" s="1"/>
  <c r="O273" i="2"/>
  <c r="O274" i="2" s="1"/>
  <c r="N273" i="2"/>
  <c r="N274" i="2" s="1"/>
  <c r="M273" i="2"/>
  <c r="M274" i="2" s="1"/>
  <c r="L273" i="2"/>
  <c r="L274" i="2" s="1"/>
  <c r="K273" i="2"/>
  <c r="K274" i="2" s="1"/>
  <c r="J273" i="2"/>
  <c r="J274" i="2" s="1"/>
  <c r="I273" i="2"/>
  <c r="I274" i="2" s="1"/>
  <c r="H273" i="2"/>
  <c r="H274" i="2" s="1"/>
  <c r="G273" i="2"/>
  <c r="F273" i="2"/>
  <c r="F274" i="2" s="1"/>
  <c r="D273" i="2"/>
  <c r="B273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AL269" i="2" s="1"/>
  <c r="BA269" i="2"/>
  <c r="AG269" i="2"/>
  <c r="AG270" i="2" s="1"/>
  <c r="AF269" i="2"/>
  <c r="AF270" i="2" s="1"/>
  <c r="AE269" i="2"/>
  <c r="AE270" i="2" s="1"/>
  <c r="AD269" i="2"/>
  <c r="AD270" i="2" s="1"/>
  <c r="AC269" i="2"/>
  <c r="AC270" i="2" s="1"/>
  <c r="AB269" i="2"/>
  <c r="AB270" i="2" s="1"/>
  <c r="AA269" i="2"/>
  <c r="AA270" i="2" s="1"/>
  <c r="Z269" i="2"/>
  <c r="Z270" i="2" s="1"/>
  <c r="Y269" i="2"/>
  <c r="Y270" i="2" s="1"/>
  <c r="X269" i="2"/>
  <c r="X270" i="2" s="1"/>
  <c r="W269" i="2"/>
  <c r="W270" i="2" s="1"/>
  <c r="V269" i="2"/>
  <c r="V270" i="2" s="1"/>
  <c r="U269" i="2"/>
  <c r="U270" i="2" s="1"/>
  <c r="T269" i="2"/>
  <c r="T270" i="2" s="1"/>
  <c r="S269" i="2"/>
  <c r="S270" i="2" s="1"/>
  <c r="R269" i="2"/>
  <c r="R270" i="2" s="1"/>
  <c r="Q269" i="2"/>
  <c r="Q270" i="2" s="1"/>
  <c r="P269" i="2"/>
  <c r="P270" i="2" s="1"/>
  <c r="O269" i="2"/>
  <c r="O270" i="2" s="1"/>
  <c r="N269" i="2"/>
  <c r="N270" i="2" s="1"/>
  <c r="M269" i="2"/>
  <c r="M270" i="2" s="1"/>
  <c r="L269" i="2"/>
  <c r="L270" i="2" s="1"/>
  <c r="K269" i="2"/>
  <c r="K270" i="2" s="1"/>
  <c r="J269" i="2"/>
  <c r="J270" i="2" s="1"/>
  <c r="I269" i="2"/>
  <c r="I270" i="2" s="1"/>
  <c r="H269" i="2"/>
  <c r="H270" i="2" s="1"/>
  <c r="G269" i="2"/>
  <c r="F269" i="2"/>
  <c r="F270" i="2" s="1"/>
  <c r="D269" i="2"/>
  <c r="B269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AL265" i="2" s="1"/>
  <c r="BA265" i="2"/>
  <c r="AG265" i="2"/>
  <c r="AG266" i="2" s="1"/>
  <c r="AF265" i="2"/>
  <c r="AF266" i="2" s="1"/>
  <c r="AE265" i="2"/>
  <c r="AE266" i="2" s="1"/>
  <c r="AD265" i="2"/>
  <c r="AD266" i="2" s="1"/>
  <c r="AC265" i="2"/>
  <c r="AC266" i="2" s="1"/>
  <c r="AB265" i="2"/>
  <c r="AB266" i="2" s="1"/>
  <c r="AA265" i="2"/>
  <c r="AA266" i="2" s="1"/>
  <c r="Z265" i="2"/>
  <c r="Z266" i="2" s="1"/>
  <c r="Y265" i="2"/>
  <c r="Y266" i="2" s="1"/>
  <c r="X265" i="2"/>
  <c r="X266" i="2" s="1"/>
  <c r="W265" i="2"/>
  <c r="W266" i="2" s="1"/>
  <c r="V265" i="2"/>
  <c r="V266" i="2" s="1"/>
  <c r="U265" i="2"/>
  <c r="U266" i="2" s="1"/>
  <c r="T265" i="2"/>
  <c r="T266" i="2" s="1"/>
  <c r="S265" i="2"/>
  <c r="S266" i="2" s="1"/>
  <c r="R265" i="2"/>
  <c r="R266" i="2" s="1"/>
  <c r="Q265" i="2"/>
  <c r="Q266" i="2" s="1"/>
  <c r="P265" i="2"/>
  <c r="P266" i="2" s="1"/>
  <c r="O265" i="2"/>
  <c r="O266" i="2" s="1"/>
  <c r="N265" i="2"/>
  <c r="N266" i="2" s="1"/>
  <c r="M265" i="2"/>
  <c r="M266" i="2" s="1"/>
  <c r="L265" i="2"/>
  <c r="L266" i="2" s="1"/>
  <c r="K265" i="2"/>
  <c r="K266" i="2" s="1"/>
  <c r="J265" i="2"/>
  <c r="J266" i="2" s="1"/>
  <c r="I265" i="2"/>
  <c r="I266" i="2" s="1"/>
  <c r="H265" i="2"/>
  <c r="H266" i="2" s="1"/>
  <c r="G265" i="2"/>
  <c r="F265" i="2"/>
  <c r="F266" i="2" s="1"/>
  <c r="D265" i="2"/>
  <c r="B265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AL261" i="2" s="1"/>
  <c r="BA261" i="2"/>
  <c r="AG261" i="2"/>
  <c r="AG262" i="2" s="1"/>
  <c r="AF261" i="2"/>
  <c r="AF262" i="2" s="1"/>
  <c r="AE261" i="2"/>
  <c r="AE262" i="2" s="1"/>
  <c r="AD261" i="2"/>
  <c r="AD262" i="2" s="1"/>
  <c r="AC261" i="2"/>
  <c r="AC262" i="2" s="1"/>
  <c r="AB261" i="2"/>
  <c r="AB262" i="2" s="1"/>
  <c r="AA261" i="2"/>
  <c r="AA262" i="2" s="1"/>
  <c r="Z261" i="2"/>
  <c r="Z262" i="2" s="1"/>
  <c r="Y261" i="2"/>
  <c r="Y262" i="2" s="1"/>
  <c r="X261" i="2"/>
  <c r="X262" i="2" s="1"/>
  <c r="W261" i="2"/>
  <c r="W262" i="2" s="1"/>
  <c r="V261" i="2"/>
  <c r="V262" i="2" s="1"/>
  <c r="U261" i="2"/>
  <c r="U262" i="2" s="1"/>
  <c r="T261" i="2"/>
  <c r="T262" i="2" s="1"/>
  <c r="S261" i="2"/>
  <c r="S262" i="2" s="1"/>
  <c r="R261" i="2"/>
  <c r="R262" i="2" s="1"/>
  <c r="Q261" i="2"/>
  <c r="Q262" i="2" s="1"/>
  <c r="P261" i="2"/>
  <c r="P262" i="2" s="1"/>
  <c r="O261" i="2"/>
  <c r="O262" i="2" s="1"/>
  <c r="N261" i="2"/>
  <c r="N262" i="2" s="1"/>
  <c r="M261" i="2"/>
  <c r="M262" i="2" s="1"/>
  <c r="L261" i="2"/>
  <c r="L262" i="2" s="1"/>
  <c r="K261" i="2"/>
  <c r="K262" i="2" s="1"/>
  <c r="J261" i="2"/>
  <c r="J262" i="2" s="1"/>
  <c r="I261" i="2"/>
  <c r="I262" i="2" s="1"/>
  <c r="H261" i="2"/>
  <c r="H262" i="2" s="1"/>
  <c r="G261" i="2"/>
  <c r="F261" i="2"/>
  <c r="F262" i="2" s="1"/>
  <c r="D261" i="2"/>
  <c r="B261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AL257" i="2" s="1"/>
  <c r="BA257" i="2"/>
  <c r="AG257" i="2"/>
  <c r="AG258" i="2" s="1"/>
  <c r="AF257" i="2"/>
  <c r="AF258" i="2" s="1"/>
  <c r="AE257" i="2"/>
  <c r="AE258" i="2" s="1"/>
  <c r="AD257" i="2"/>
  <c r="AD258" i="2" s="1"/>
  <c r="AC257" i="2"/>
  <c r="AC258" i="2" s="1"/>
  <c r="AB257" i="2"/>
  <c r="AB258" i="2" s="1"/>
  <c r="AA257" i="2"/>
  <c r="AA258" i="2" s="1"/>
  <c r="Z257" i="2"/>
  <c r="Z258" i="2" s="1"/>
  <c r="Y257" i="2"/>
  <c r="Y258" i="2" s="1"/>
  <c r="X257" i="2"/>
  <c r="X258" i="2" s="1"/>
  <c r="W257" i="2"/>
  <c r="W258" i="2" s="1"/>
  <c r="V257" i="2"/>
  <c r="V258" i="2" s="1"/>
  <c r="U257" i="2"/>
  <c r="U258" i="2" s="1"/>
  <c r="T257" i="2"/>
  <c r="T258" i="2" s="1"/>
  <c r="S257" i="2"/>
  <c r="S258" i="2" s="1"/>
  <c r="R257" i="2"/>
  <c r="R258" i="2" s="1"/>
  <c r="Q257" i="2"/>
  <c r="Q258" i="2" s="1"/>
  <c r="P257" i="2"/>
  <c r="P258" i="2" s="1"/>
  <c r="O257" i="2"/>
  <c r="O258" i="2" s="1"/>
  <c r="N257" i="2"/>
  <c r="N258" i="2" s="1"/>
  <c r="M257" i="2"/>
  <c r="M258" i="2" s="1"/>
  <c r="L257" i="2"/>
  <c r="L258" i="2" s="1"/>
  <c r="K257" i="2"/>
  <c r="K258" i="2" s="1"/>
  <c r="J257" i="2"/>
  <c r="J258" i="2" s="1"/>
  <c r="I257" i="2"/>
  <c r="I258" i="2" s="1"/>
  <c r="H257" i="2"/>
  <c r="H258" i="2" s="1"/>
  <c r="G257" i="2"/>
  <c r="F257" i="2"/>
  <c r="F258" i="2" s="1"/>
  <c r="D257" i="2"/>
  <c r="B257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AL253" i="2" s="1"/>
  <c r="BA253" i="2"/>
  <c r="AG253" i="2"/>
  <c r="AG254" i="2" s="1"/>
  <c r="AF253" i="2"/>
  <c r="AF254" i="2" s="1"/>
  <c r="AE253" i="2"/>
  <c r="AE254" i="2" s="1"/>
  <c r="AD253" i="2"/>
  <c r="AD254" i="2" s="1"/>
  <c r="AC253" i="2"/>
  <c r="AC254" i="2" s="1"/>
  <c r="AB253" i="2"/>
  <c r="AB254" i="2" s="1"/>
  <c r="AA253" i="2"/>
  <c r="AA254" i="2" s="1"/>
  <c r="Z253" i="2"/>
  <c r="Z254" i="2" s="1"/>
  <c r="Y253" i="2"/>
  <c r="Y254" i="2" s="1"/>
  <c r="X253" i="2"/>
  <c r="X254" i="2" s="1"/>
  <c r="W253" i="2"/>
  <c r="W254" i="2" s="1"/>
  <c r="V253" i="2"/>
  <c r="V254" i="2" s="1"/>
  <c r="U253" i="2"/>
  <c r="U254" i="2" s="1"/>
  <c r="T253" i="2"/>
  <c r="T254" i="2" s="1"/>
  <c r="S253" i="2"/>
  <c r="S254" i="2" s="1"/>
  <c r="R253" i="2"/>
  <c r="R254" i="2" s="1"/>
  <c r="Q253" i="2"/>
  <c r="Q254" i="2" s="1"/>
  <c r="P253" i="2"/>
  <c r="P254" i="2" s="1"/>
  <c r="O253" i="2"/>
  <c r="O254" i="2" s="1"/>
  <c r="N253" i="2"/>
  <c r="N254" i="2" s="1"/>
  <c r="M253" i="2"/>
  <c r="M254" i="2" s="1"/>
  <c r="L253" i="2"/>
  <c r="L254" i="2" s="1"/>
  <c r="K253" i="2"/>
  <c r="K254" i="2" s="1"/>
  <c r="J253" i="2"/>
  <c r="J254" i="2" s="1"/>
  <c r="I253" i="2"/>
  <c r="I254" i="2" s="1"/>
  <c r="H253" i="2"/>
  <c r="H254" i="2" s="1"/>
  <c r="G253" i="2"/>
  <c r="F253" i="2"/>
  <c r="F254" i="2" s="1"/>
  <c r="D253" i="2"/>
  <c r="B253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AL249" i="2" s="1"/>
  <c r="BA249" i="2"/>
  <c r="AG249" i="2"/>
  <c r="AG250" i="2" s="1"/>
  <c r="AF249" i="2"/>
  <c r="AF250" i="2" s="1"/>
  <c r="AE249" i="2"/>
  <c r="AE250" i="2" s="1"/>
  <c r="AD249" i="2"/>
  <c r="AD250" i="2" s="1"/>
  <c r="AC249" i="2"/>
  <c r="AC250" i="2" s="1"/>
  <c r="AB249" i="2"/>
  <c r="AB250" i="2" s="1"/>
  <c r="AA249" i="2"/>
  <c r="AA250" i="2" s="1"/>
  <c r="Z249" i="2"/>
  <c r="Z250" i="2" s="1"/>
  <c r="Y249" i="2"/>
  <c r="Y250" i="2" s="1"/>
  <c r="X249" i="2"/>
  <c r="X250" i="2" s="1"/>
  <c r="W249" i="2"/>
  <c r="W250" i="2" s="1"/>
  <c r="V249" i="2"/>
  <c r="V250" i="2" s="1"/>
  <c r="U249" i="2"/>
  <c r="U250" i="2" s="1"/>
  <c r="T249" i="2"/>
  <c r="T250" i="2" s="1"/>
  <c r="S249" i="2"/>
  <c r="S250" i="2" s="1"/>
  <c r="R249" i="2"/>
  <c r="R250" i="2" s="1"/>
  <c r="Q249" i="2"/>
  <c r="Q250" i="2" s="1"/>
  <c r="P249" i="2"/>
  <c r="P250" i="2" s="1"/>
  <c r="O249" i="2"/>
  <c r="O250" i="2" s="1"/>
  <c r="N249" i="2"/>
  <c r="N250" i="2" s="1"/>
  <c r="M249" i="2"/>
  <c r="M250" i="2" s="1"/>
  <c r="L249" i="2"/>
  <c r="L250" i="2" s="1"/>
  <c r="K249" i="2"/>
  <c r="K250" i="2" s="1"/>
  <c r="J249" i="2"/>
  <c r="J250" i="2" s="1"/>
  <c r="I249" i="2"/>
  <c r="I250" i="2" s="1"/>
  <c r="H249" i="2"/>
  <c r="H250" i="2" s="1"/>
  <c r="G249" i="2"/>
  <c r="F249" i="2"/>
  <c r="F250" i="2" s="1"/>
  <c r="D249" i="2"/>
  <c r="B249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AL245" i="2" s="1"/>
  <c r="BA245" i="2"/>
  <c r="AG245" i="2"/>
  <c r="AG246" i="2" s="1"/>
  <c r="AF245" i="2"/>
  <c r="AF246" i="2" s="1"/>
  <c r="AE245" i="2"/>
  <c r="AE246" i="2" s="1"/>
  <c r="AD245" i="2"/>
  <c r="AD246" i="2" s="1"/>
  <c r="AC245" i="2"/>
  <c r="AC246" i="2" s="1"/>
  <c r="AB245" i="2"/>
  <c r="AB246" i="2" s="1"/>
  <c r="AA245" i="2"/>
  <c r="AA246" i="2" s="1"/>
  <c r="Z245" i="2"/>
  <c r="Z246" i="2" s="1"/>
  <c r="Y245" i="2"/>
  <c r="Y246" i="2" s="1"/>
  <c r="X245" i="2"/>
  <c r="X246" i="2" s="1"/>
  <c r="W245" i="2"/>
  <c r="W246" i="2" s="1"/>
  <c r="V245" i="2"/>
  <c r="V246" i="2" s="1"/>
  <c r="U245" i="2"/>
  <c r="U246" i="2" s="1"/>
  <c r="T245" i="2"/>
  <c r="T246" i="2" s="1"/>
  <c r="S245" i="2"/>
  <c r="S246" i="2" s="1"/>
  <c r="R245" i="2"/>
  <c r="R246" i="2" s="1"/>
  <c r="Q245" i="2"/>
  <c r="Q246" i="2" s="1"/>
  <c r="P245" i="2"/>
  <c r="P246" i="2" s="1"/>
  <c r="O245" i="2"/>
  <c r="O246" i="2" s="1"/>
  <c r="N245" i="2"/>
  <c r="N246" i="2" s="1"/>
  <c r="M245" i="2"/>
  <c r="M246" i="2" s="1"/>
  <c r="L245" i="2"/>
  <c r="L246" i="2" s="1"/>
  <c r="K245" i="2"/>
  <c r="K246" i="2" s="1"/>
  <c r="J245" i="2"/>
  <c r="J246" i="2" s="1"/>
  <c r="I245" i="2"/>
  <c r="I246" i="2" s="1"/>
  <c r="H245" i="2"/>
  <c r="H246" i="2" s="1"/>
  <c r="G245" i="2"/>
  <c r="G246" i="2" s="1"/>
  <c r="F245" i="2"/>
  <c r="D245" i="2"/>
  <c r="B245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AL241" i="2" s="1"/>
  <c r="F243" i="2"/>
  <c r="BA241" i="2"/>
  <c r="AG241" i="2"/>
  <c r="AG242" i="2" s="1"/>
  <c r="AF241" i="2"/>
  <c r="AF242" i="2" s="1"/>
  <c r="AE241" i="2"/>
  <c r="AE242" i="2" s="1"/>
  <c r="AD241" i="2"/>
  <c r="AD242" i="2" s="1"/>
  <c r="AC241" i="2"/>
  <c r="AC242" i="2" s="1"/>
  <c r="AB241" i="2"/>
  <c r="AB242" i="2" s="1"/>
  <c r="AA241" i="2"/>
  <c r="AA242" i="2" s="1"/>
  <c r="Z241" i="2"/>
  <c r="Z242" i="2" s="1"/>
  <c r="Y241" i="2"/>
  <c r="Y242" i="2" s="1"/>
  <c r="X241" i="2"/>
  <c r="X242" i="2" s="1"/>
  <c r="W241" i="2"/>
  <c r="W242" i="2" s="1"/>
  <c r="V241" i="2"/>
  <c r="V242" i="2" s="1"/>
  <c r="U241" i="2"/>
  <c r="U242" i="2" s="1"/>
  <c r="T241" i="2"/>
  <c r="T242" i="2" s="1"/>
  <c r="S241" i="2"/>
  <c r="S242" i="2" s="1"/>
  <c r="R241" i="2"/>
  <c r="R242" i="2" s="1"/>
  <c r="Q241" i="2"/>
  <c r="Q242" i="2" s="1"/>
  <c r="P241" i="2"/>
  <c r="P242" i="2" s="1"/>
  <c r="O241" i="2"/>
  <c r="O242" i="2" s="1"/>
  <c r="N241" i="2"/>
  <c r="N242" i="2" s="1"/>
  <c r="M241" i="2"/>
  <c r="M242" i="2" s="1"/>
  <c r="L241" i="2"/>
  <c r="L242" i="2" s="1"/>
  <c r="K241" i="2"/>
  <c r="K242" i="2" s="1"/>
  <c r="J241" i="2"/>
  <c r="J242" i="2" s="1"/>
  <c r="I241" i="2"/>
  <c r="I242" i="2" s="1"/>
  <c r="H241" i="2"/>
  <c r="H242" i="2" s="1"/>
  <c r="G241" i="2"/>
  <c r="G242" i="2" s="1"/>
  <c r="F241" i="2"/>
  <c r="D241" i="2"/>
  <c r="B241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AL237" i="2" s="1"/>
  <c r="F239" i="2"/>
  <c r="BA237" i="2"/>
  <c r="AG237" i="2"/>
  <c r="AG238" i="2" s="1"/>
  <c r="AF237" i="2"/>
  <c r="AF238" i="2" s="1"/>
  <c r="AE237" i="2"/>
  <c r="AE238" i="2" s="1"/>
  <c r="AD237" i="2"/>
  <c r="AD238" i="2" s="1"/>
  <c r="AC237" i="2"/>
  <c r="AC238" i="2" s="1"/>
  <c r="AB237" i="2"/>
  <c r="AB238" i="2" s="1"/>
  <c r="AA237" i="2"/>
  <c r="AA238" i="2" s="1"/>
  <c r="Z237" i="2"/>
  <c r="Z238" i="2" s="1"/>
  <c r="Y237" i="2"/>
  <c r="Y238" i="2" s="1"/>
  <c r="X237" i="2"/>
  <c r="X238" i="2" s="1"/>
  <c r="W237" i="2"/>
  <c r="W238" i="2" s="1"/>
  <c r="V237" i="2"/>
  <c r="V238" i="2" s="1"/>
  <c r="U237" i="2"/>
  <c r="U238" i="2" s="1"/>
  <c r="T237" i="2"/>
  <c r="T238" i="2" s="1"/>
  <c r="S237" i="2"/>
  <c r="S238" i="2" s="1"/>
  <c r="R237" i="2"/>
  <c r="R238" i="2" s="1"/>
  <c r="Q237" i="2"/>
  <c r="Q238" i="2" s="1"/>
  <c r="P237" i="2"/>
  <c r="P238" i="2" s="1"/>
  <c r="O237" i="2"/>
  <c r="O238" i="2" s="1"/>
  <c r="N237" i="2"/>
  <c r="N238" i="2" s="1"/>
  <c r="M237" i="2"/>
  <c r="M238" i="2" s="1"/>
  <c r="L237" i="2"/>
  <c r="L238" i="2" s="1"/>
  <c r="K237" i="2"/>
  <c r="K238" i="2" s="1"/>
  <c r="J237" i="2"/>
  <c r="J238" i="2" s="1"/>
  <c r="I237" i="2"/>
  <c r="I238" i="2" s="1"/>
  <c r="H237" i="2"/>
  <c r="H238" i="2" s="1"/>
  <c r="G237" i="2"/>
  <c r="G238" i="2" s="1"/>
  <c r="F237" i="2"/>
  <c r="D237" i="2"/>
  <c r="B237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AL233" i="2" s="1"/>
  <c r="F235" i="2"/>
  <c r="BA233" i="2"/>
  <c r="AG233" i="2"/>
  <c r="AG234" i="2" s="1"/>
  <c r="AF233" i="2"/>
  <c r="AF234" i="2" s="1"/>
  <c r="AE233" i="2"/>
  <c r="AE234" i="2" s="1"/>
  <c r="AD233" i="2"/>
  <c r="AD234" i="2" s="1"/>
  <c r="AC233" i="2"/>
  <c r="AC234" i="2" s="1"/>
  <c r="AB233" i="2"/>
  <c r="AB234" i="2" s="1"/>
  <c r="AA233" i="2"/>
  <c r="AA234" i="2" s="1"/>
  <c r="Z233" i="2"/>
  <c r="Z234" i="2" s="1"/>
  <c r="Y233" i="2"/>
  <c r="Y234" i="2" s="1"/>
  <c r="X233" i="2"/>
  <c r="X234" i="2" s="1"/>
  <c r="W233" i="2"/>
  <c r="W234" i="2" s="1"/>
  <c r="V233" i="2"/>
  <c r="V234" i="2" s="1"/>
  <c r="U233" i="2"/>
  <c r="U234" i="2" s="1"/>
  <c r="T233" i="2"/>
  <c r="T234" i="2" s="1"/>
  <c r="S233" i="2"/>
  <c r="S234" i="2" s="1"/>
  <c r="R233" i="2"/>
  <c r="R234" i="2" s="1"/>
  <c r="Q233" i="2"/>
  <c r="Q234" i="2" s="1"/>
  <c r="P233" i="2"/>
  <c r="P234" i="2" s="1"/>
  <c r="O233" i="2"/>
  <c r="O234" i="2" s="1"/>
  <c r="N233" i="2"/>
  <c r="N234" i="2" s="1"/>
  <c r="M233" i="2"/>
  <c r="M234" i="2" s="1"/>
  <c r="L233" i="2"/>
  <c r="L234" i="2" s="1"/>
  <c r="K233" i="2"/>
  <c r="K234" i="2" s="1"/>
  <c r="J233" i="2"/>
  <c r="J234" i="2" s="1"/>
  <c r="I233" i="2"/>
  <c r="I234" i="2" s="1"/>
  <c r="H233" i="2"/>
  <c r="H234" i="2" s="1"/>
  <c r="G233" i="2"/>
  <c r="G234" i="2" s="1"/>
  <c r="F233" i="2"/>
  <c r="D233" i="2"/>
  <c r="B233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AL229" i="2" s="1"/>
  <c r="F231" i="2"/>
  <c r="BA229" i="2"/>
  <c r="AG229" i="2"/>
  <c r="AG230" i="2" s="1"/>
  <c r="AF229" i="2"/>
  <c r="AF230" i="2" s="1"/>
  <c r="AE229" i="2"/>
  <c r="AE230" i="2" s="1"/>
  <c r="AD229" i="2"/>
  <c r="AD230" i="2" s="1"/>
  <c r="AC229" i="2"/>
  <c r="AC230" i="2" s="1"/>
  <c r="AB229" i="2"/>
  <c r="AB230" i="2" s="1"/>
  <c r="AA229" i="2"/>
  <c r="AA230" i="2" s="1"/>
  <c r="Z229" i="2"/>
  <c r="Z230" i="2" s="1"/>
  <c r="Y229" i="2"/>
  <c r="Y230" i="2" s="1"/>
  <c r="X229" i="2"/>
  <c r="X230" i="2" s="1"/>
  <c r="W229" i="2"/>
  <c r="W230" i="2" s="1"/>
  <c r="V229" i="2"/>
  <c r="V230" i="2" s="1"/>
  <c r="U229" i="2"/>
  <c r="U230" i="2" s="1"/>
  <c r="T229" i="2"/>
  <c r="T230" i="2" s="1"/>
  <c r="S229" i="2"/>
  <c r="S230" i="2" s="1"/>
  <c r="R229" i="2"/>
  <c r="R230" i="2" s="1"/>
  <c r="Q229" i="2"/>
  <c r="Q230" i="2" s="1"/>
  <c r="P229" i="2"/>
  <c r="P230" i="2" s="1"/>
  <c r="O229" i="2"/>
  <c r="O230" i="2" s="1"/>
  <c r="N229" i="2"/>
  <c r="N230" i="2" s="1"/>
  <c r="M229" i="2"/>
  <c r="M230" i="2" s="1"/>
  <c r="L229" i="2"/>
  <c r="L230" i="2" s="1"/>
  <c r="K229" i="2"/>
  <c r="K230" i="2" s="1"/>
  <c r="J229" i="2"/>
  <c r="J230" i="2" s="1"/>
  <c r="I229" i="2"/>
  <c r="I230" i="2" s="1"/>
  <c r="H229" i="2"/>
  <c r="H230" i="2" s="1"/>
  <c r="G229" i="2"/>
  <c r="G230" i="2" s="1"/>
  <c r="F229" i="2"/>
  <c r="D229" i="2"/>
  <c r="B229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AL225" i="2" s="1"/>
  <c r="F227" i="2"/>
  <c r="BA225" i="2"/>
  <c r="AG225" i="2"/>
  <c r="AG226" i="2" s="1"/>
  <c r="AF225" i="2"/>
  <c r="AF226" i="2" s="1"/>
  <c r="AE225" i="2"/>
  <c r="AE226" i="2" s="1"/>
  <c r="AD225" i="2"/>
  <c r="AD226" i="2" s="1"/>
  <c r="AC225" i="2"/>
  <c r="AC226" i="2" s="1"/>
  <c r="AB225" i="2"/>
  <c r="AB226" i="2" s="1"/>
  <c r="AA225" i="2"/>
  <c r="AA226" i="2" s="1"/>
  <c r="Z225" i="2"/>
  <c r="Z226" i="2" s="1"/>
  <c r="Y225" i="2"/>
  <c r="Y226" i="2" s="1"/>
  <c r="X225" i="2"/>
  <c r="X226" i="2" s="1"/>
  <c r="W225" i="2"/>
  <c r="W226" i="2" s="1"/>
  <c r="V225" i="2"/>
  <c r="V226" i="2" s="1"/>
  <c r="U225" i="2"/>
  <c r="U226" i="2" s="1"/>
  <c r="T225" i="2"/>
  <c r="T226" i="2" s="1"/>
  <c r="S225" i="2"/>
  <c r="S226" i="2" s="1"/>
  <c r="R225" i="2"/>
  <c r="R226" i="2" s="1"/>
  <c r="Q225" i="2"/>
  <c r="Q226" i="2" s="1"/>
  <c r="P225" i="2"/>
  <c r="P226" i="2" s="1"/>
  <c r="O225" i="2"/>
  <c r="O226" i="2" s="1"/>
  <c r="N225" i="2"/>
  <c r="N226" i="2" s="1"/>
  <c r="M225" i="2"/>
  <c r="M226" i="2" s="1"/>
  <c r="L225" i="2"/>
  <c r="L226" i="2" s="1"/>
  <c r="K225" i="2"/>
  <c r="K226" i="2" s="1"/>
  <c r="J225" i="2"/>
  <c r="J226" i="2" s="1"/>
  <c r="I225" i="2"/>
  <c r="I226" i="2" s="1"/>
  <c r="H225" i="2"/>
  <c r="H226" i="2" s="1"/>
  <c r="G225" i="2"/>
  <c r="G226" i="2" s="1"/>
  <c r="F225" i="2"/>
  <c r="D225" i="2"/>
  <c r="B225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AL221" i="2" s="1"/>
  <c r="F223" i="2"/>
  <c r="BA221" i="2"/>
  <c r="AG221" i="2"/>
  <c r="AG222" i="2" s="1"/>
  <c r="AF221" i="2"/>
  <c r="AF222" i="2" s="1"/>
  <c r="AE221" i="2"/>
  <c r="AE222" i="2" s="1"/>
  <c r="AD221" i="2"/>
  <c r="AD222" i="2" s="1"/>
  <c r="AC221" i="2"/>
  <c r="AC222" i="2" s="1"/>
  <c r="AB221" i="2"/>
  <c r="AB222" i="2" s="1"/>
  <c r="AA221" i="2"/>
  <c r="AA222" i="2" s="1"/>
  <c r="Z221" i="2"/>
  <c r="Z222" i="2" s="1"/>
  <c r="Y221" i="2"/>
  <c r="Y222" i="2" s="1"/>
  <c r="X221" i="2"/>
  <c r="X222" i="2" s="1"/>
  <c r="W221" i="2"/>
  <c r="W222" i="2" s="1"/>
  <c r="V221" i="2"/>
  <c r="V222" i="2" s="1"/>
  <c r="U221" i="2"/>
  <c r="U222" i="2" s="1"/>
  <c r="T221" i="2"/>
  <c r="T222" i="2" s="1"/>
  <c r="S221" i="2"/>
  <c r="S222" i="2" s="1"/>
  <c r="R221" i="2"/>
  <c r="R222" i="2" s="1"/>
  <c r="Q221" i="2"/>
  <c r="Q222" i="2" s="1"/>
  <c r="P221" i="2"/>
  <c r="P222" i="2" s="1"/>
  <c r="O221" i="2"/>
  <c r="O222" i="2" s="1"/>
  <c r="N221" i="2"/>
  <c r="N222" i="2" s="1"/>
  <c r="M221" i="2"/>
  <c r="M222" i="2" s="1"/>
  <c r="L221" i="2"/>
  <c r="L222" i="2" s="1"/>
  <c r="K221" i="2"/>
  <c r="K222" i="2" s="1"/>
  <c r="J221" i="2"/>
  <c r="J222" i="2" s="1"/>
  <c r="I221" i="2"/>
  <c r="I222" i="2" s="1"/>
  <c r="H221" i="2"/>
  <c r="H222" i="2" s="1"/>
  <c r="G221" i="2"/>
  <c r="G222" i="2" s="1"/>
  <c r="F221" i="2"/>
  <c r="D221" i="2"/>
  <c r="B221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AL217" i="2" s="1"/>
  <c r="F219" i="2"/>
  <c r="BA217" i="2"/>
  <c r="AG217" i="2"/>
  <c r="AG218" i="2" s="1"/>
  <c r="AF217" i="2"/>
  <c r="AF218" i="2" s="1"/>
  <c r="AE217" i="2"/>
  <c r="AE218" i="2" s="1"/>
  <c r="AD217" i="2"/>
  <c r="AD218" i="2" s="1"/>
  <c r="AC217" i="2"/>
  <c r="AC218" i="2" s="1"/>
  <c r="AB217" i="2"/>
  <c r="AB218" i="2" s="1"/>
  <c r="AA217" i="2"/>
  <c r="AA218" i="2" s="1"/>
  <c r="Z217" i="2"/>
  <c r="Z218" i="2" s="1"/>
  <c r="Y217" i="2"/>
  <c r="Y218" i="2" s="1"/>
  <c r="X217" i="2"/>
  <c r="X218" i="2" s="1"/>
  <c r="W217" i="2"/>
  <c r="W218" i="2" s="1"/>
  <c r="V217" i="2"/>
  <c r="V218" i="2" s="1"/>
  <c r="U217" i="2"/>
  <c r="U218" i="2" s="1"/>
  <c r="T217" i="2"/>
  <c r="T218" i="2" s="1"/>
  <c r="S217" i="2"/>
  <c r="S218" i="2" s="1"/>
  <c r="R217" i="2"/>
  <c r="R218" i="2" s="1"/>
  <c r="Q217" i="2"/>
  <c r="Q218" i="2" s="1"/>
  <c r="P217" i="2"/>
  <c r="P218" i="2" s="1"/>
  <c r="O217" i="2"/>
  <c r="O218" i="2" s="1"/>
  <c r="N217" i="2"/>
  <c r="N218" i="2" s="1"/>
  <c r="M217" i="2"/>
  <c r="M218" i="2" s="1"/>
  <c r="L217" i="2"/>
  <c r="L218" i="2" s="1"/>
  <c r="K217" i="2"/>
  <c r="K218" i="2" s="1"/>
  <c r="J217" i="2"/>
  <c r="J218" i="2" s="1"/>
  <c r="I217" i="2"/>
  <c r="I218" i="2" s="1"/>
  <c r="H217" i="2"/>
  <c r="H218" i="2" s="1"/>
  <c r="G217" i="2"/>
  <c r="G218" i="2" s="1"/>
  <c r="F217" i="2"/>
  <c r="D217" i="2"/>
  <c r="B217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AL213" i="2" s="1"/>
  <c r="F215" i="2"/>
  <c r="BA213" i="2"/>
  <c r="AG213" i="2"/>
  <c r="AG214" i="2" s="1"/>
  <c r="AF213" i="2"/>
  <c r="AF214" i="2" s="1"/>
  <c r="AE213" i="2"/>
  <c r="AE214" i="2" s="1"/>
  <c r="AD213" i="2"/>
  <c r="AD214" i="2" s="1"/>
  <c r="AC213" i="2"/>
  <c r="AC214" i="2" s="1"/>
  <c r="AB213" i="2"/>
  <c r="AB214" i="2" s="1"/>
  <c r="AA213" i="2"/>
  <c r="AA214" i="2" s="1"/>
  <c r="Z213" i="2"/>
  <c r="Z214" i="2" s="1"/>
  <c r="Y213" i="2"/>
  <c r="Y214" i="2" s="1"/>
  <c r="X213" i="2"/>
  <c r="X214" i="2" s="1"/>
  <c r="W213" i="2"/>
  <c r="W214" i="2" s="1"/>
  <c r="V213" i="2"/>
  <c r="V214" i="2" s="1"/>
  <c r="U213" i="2"/>
  <c r="U214" i="2" s="1"/>
  <c r="T213" i="2"/>
  <c r="T214" i="2" s="1"/>
  <c r="S213" i="2"/>
  <c r="S214" i="2" s="1"/>
  <c r="R213" i="2"/>
  <c r="R214" i="2" s="1"/>
  <c r="Q213" i="2"/>
  <c r="Q214" i="2" s="1"/>
  <c r="P213" i="2"/>
  <c r="P214" i="2" s="1"/>
  <c r="O213" i="2"/>
  <c r="O214" i="2" s="1"/>
  <c r="N213" i="2"/>
  <c r="N214" i="2" s="1"/>
  <c r="M213" i="2"/>
  <c r="M214" i="2" s="1"/>
  <c r="L213" i="2"/>
  <c r="L214" i="2" s="1"/>
  <c r="K213" i="2"/>
  <c r="K214" i="2" s="1"/>
  <c r="J213" i="2"/>
  <c r="J214" i="2" s="1"/>
  <c r="I213" i="2"/>
  <c r="I214" i="2" s="1"/>
  <c r="H213" i="2"/>
  <c r="H214" i="2" s="1"/>
  <c r="G213" i="2"/>
  <c r="G214" i="2" s="1"/>
  <c r="F213" i="2"/>
  <c r="D213" i="2"/>
  <c r="B213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AL209" i="2" s="1"/>
  <c r="F211" i="2"/>
  <c r="BA209" i="2"/>
  <c r="AG209" i="2"/>
  <c r="AG210" i="2" s="1"/>
  <c r="AF209" i="2"/>
  <c r="AF210" i="2" s="1"/>
  <c r="AE209" i="2"/>
  <c r="AE210" i="2" s="1"/>
  <c r="AD209" i="2"/>
  <c r="AD210" i="2" s="1"/>
  <c r="AC209" i="2"/>
  <c r="AC210" i="2" s="1"/>
  <c r="AB209" i="2"/>
  <c r="AB210" i="2" s="1"/>
  <c r="AA209" i="2"/>
  <c r="AA210" i="2" s="1"/>
  <c r="Z209" i="2"/>
  <c r="Z210" i="2" s="1"/>
  <c r="Y209" i="2"/>
  <c r="Y210" i="2" s="1"/>
  <c r="X209" i="2"/>
  <c r="X210" i="2" s="1"/>
  <c r="W209" i="2"/>
  <c r="W210" i="2" s="1"/>
  <c r="V209" i="2"/>
  <c r="V210" i="2" s="1"/>
  <c r="U209" i="2"/>
  <c r="U210" i="2" s="1"/>
  <c r="T209" i="2"/>
  <c r="T210" i="2" s="1"/>
  <c r="S209" i="2"/>
  <c r="S210" i="2" s="1"/>
  <c r="R209" i="2"/>
  <c r="R210" i="2" s="1"/>
  <c r="Q209" i="2"/>
  <c r="Q210" i="2" s="1"/>
  <c r="P209" i="2"/>
  <c r="P210" i="2" s="1"/>
  <c r="O209" i="2"/>
  <c r="O210" i="2" s="1"/>
  <c r="N209" i="2"/>
  <c r="N210" i="2" s="1"/>
  <c r="M209" i="2"/>
  <c r="M210" i="2" s="1"/>
  <c r="L209" i="2"/>
  <c r="L210" i="2" s="1"/>
  <c r="K209" i="2"/>
  <c r="K210" i="2" s="1"/>
  <c r="J209" i="2"/>
  <c r="J210" i="2" s="1"/>
  <c r="I209" i="2"/>
  <c r="I210" i="2" s="1"/>
  <c r="H209" i="2"/>
  <c r="H210" i="2" s="1"/>
  <c r="G209" i="2"/>
  <c r="G210" i="2" s="1"/>
  <c r="F209" i="2"/>
  <c r="D209" i="2"/>
  <c r="B209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AL205" i="2" s="1"/>
  <c r="F207" i="2"/>
  <c r="BA205" i="2"/>
  <c r="AG205" i="2"/>
  <c r="AG206" i="2" s="1"/>
  <c r="AF205" i="2"/>
  <c r="AF206" i="2" s="1"/>
  <c r="AE205" i="2"/>
  <c r="AE206" i="2" s="1"/>
  <c r="AD205" i="2"/>
  <c r="AD206" i="2" s="1"/>
  <c r="AC205" i="2"/>
  <c r="AC206" i="2" s="1"/>
  <c r="AB205" i="2"/>
  <c r="AB206" i="2" s="1"/>
  <c r="AA205" i="2"/>
  <c r="AA206" i="2" s="1"/>
  <c r="Z205" i="2"/>
  <c r="Z206" i="2" s="1"/>
  <c r="Y205" i="2"/>
  <c r="Y206" i="2" s="1"/>
  <c r="X205" i="2"/>
  <c r="X206" i="2" s="1"/>
  <c r="W205" i="2"/>
  <c r="W206" i="2" s="1"/>
  <c r="V205" i="2"/>
  <c r="V206" i="2" s="1"/>
  <c r="U205" i="2"/>
  <c r="U206" i="2" s="1"/>
  <c r="T205" i="2"/>
  <c r="T206" i="2" s="1"/>
  <c r="S205" i="2"/>
  <c r="S206" i="2" s="1"/>
  <c r="R205" i="2"/>
  <c r="R206" i="2" s="1"/>
  <c r="Q205" i="2"/>
  <c r="Q206" i="2" s="1"/>
  <c r="P205" i="2"/>
  <c r="P206" i="2" s="1"/>
  <c r="O205" i="2"/>
  <c r="O206" i="2" s="1"/>
  <c r="N205" i="2"/>
  <c r="N206" i="2" s="1"/>
  <c r="M205" i="2"/>
  <c r="M206" i="2" s="1"/>
  <c r="L205" i="2"/>
  <c r="L206" i="2" s="1"/>
  <c r="K205" i="2"/>
  <c r="K206" i="2" s="1"/>
  <c r="J205" i="2"/>
  <c r="J206" i="2" s="1"/>
  <c r="I205" i="2"/>
  <c r="I206" i="2" s="1"/>
  <c r="H205" i="2"/>
  <c r="H206" i="2" s="1"/>
  <c r="G205" i="2"/>
  <c r="G206" i="2" s="1"/>
  <c r="F205" i="2"/>
  <c r="D205" i="2"/>
  <c r="B205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AL201" i="2" s="1"/>
  <c r="F203" i="2"/>
  <c r="BA201" i="2"/>
  <c r="AG201" i="2"/>
  <c r="AG202" i="2" s="1"/>
  <c r="AF201" i="2"/>
  <c r="AF202" i="2" s="1"/>
  <c r="AE201" i="2"/>
  <c r="AE202" i="2" s="1"/>
  <c r="AD201" i="2"/>
  <c r="AD202" i="2" s="1"/>
  <c r="AC201" i="2"/>
  <c r="AC202" i="2" s="1"/>
  <c r="AB201" i="2"/>
  <c r="AB202" i="2" s="1"/>
  <c r="AA201" i="2"/>
  <c r="AA202" i="2" s="1"/>
  <c r="Z201" i="2"/>
  <c r="Z202" i="2" s="1"/>
  <c r="Y201" i="2"/>
  <c r="Y202" i="2" s="1"/>
  <c r="X201" i="2"/>
  <c r="X202" i="2" s="1"/>
  <c r="W201" i="2"/>
  <c r="W202" i="2" s="1"/>
  <c r="V201" i="2"/>
  <c r="V202" i="2" s="1"/>
  <c r="U201" i="2"/>
  <c r="U202" i="2" s="1"/>
  <c r="T201" i="2"/>
  <c r="T202" i="2" s="1"/>
  <c r="S201" i="2"/>
  <c r="S202" i="2" s="1"/>
  <c r="R201" i="2"/>
  <c r="R202" i="2" s="1"/>
  <c r="Q201" i="2"/>
  <c r="Q202" i="2" s="1"/>
  <c r="P201" i="2"/>
  <c r="P202" i="2" s="1"/>
  <c r="O201" i="2"/>
  <c r="O202" i="2" s="1"/>
  <c r="N201" i="2"/>
  <c r="N202" i="2" s="1"/>
  <c r="M201" i="2"/>
  <c r="M202" i="2" s="1"/>
  <c r="L201" i="2"/>
  <c r="L202" i="2" s="1"/>
  <c r="K201" i="2"/>
  <c r="K202" i="2" s="1"/>
  <c r="J201" i="2"/>
  <c r="J202" i="2" s="1"/>
  <c r="I201" i="2"/>
  <c r="I202" i="2" s="1"/>
  <c r="H201" i="2"/>
  <c r="H202" i="2" s="1"/>
  <c r="G201" i="2"/>
  <c r="G202" i="2" s="1"/>
  <c r="F201" i="2"/>
  <c r="D201" i="2"/>
  <c r="B201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AL197" i="2" s="1"/>
  <c r="F199" i="2"/>
  <c r="BA197" i="2"/>
  <c r="AG197" i="2"/>
  <c r="AG198" i="2" s="1"/>
  <c r="AF197" i="2"/>
  <c r="AF198" i="2" s="1"/>
  <c r="AE197" i="2"/>
  <c r="AE198" i="2" s="1"/>
  <c r="AD197" i="2"/>
  <c r="AD198" i="2" s="1"/>
  <c r="AC197" i="2"/>
  <c r="AC198" i="2" s="1"/>
  <c r="AB197" i="2"/>
  <c r="AB198" i="2" s="1"/>
  <c r="AA197" i="2"/>
  <c r="AA198" i="2" s="1"/>
  <c r="Z197" i="2"/>
  <c r="Z198" i="2" s="1"/>
  <c r="Y197" i="2"/>
  <c r="Y198" i="2" s="1"/>
  <c r="X197" i="2"/>
  <c r="X198" i="2" s="1"/>
  <c r="W197" i="2"/>
  <c r="W198" i="2" s="1"/>
  <c r="V197" i="2"/>
  <c r="V198" i="2" s="1"/>
  <c r="U197" i="2"/>
  <c r="U198" i="2" s="1"/>
  <c r="T197" i="2"/>
  <c r="T198" i="2" s="1"/>
  <c r="S197" i="2"/>
  <c r="S198" i="2" s="1"/>
  <c r="R197" i="2"/>
  <c r="R198" i="2" s="1"/>
  <c r="Q197" i="2"/>
  <c r="Q198" i="2" s="1"/>
  <c r="P197" i="2"/>
  <c r="P198" i="2" s="1"/>
  <c r="O197" i="2"/>
  <c r="O198" i="2" s="1"/>
  <c r="N197" i="2"/>
  <c r="N198" i="2" s="1"/>
  <c r="M197" i="2"/>
  <c r="M198" i="2" s="1"/>
  <c r="L197" i="2"/>
  <c r="L198" i="2" s="1"/>
  <c r="K197" i="2"/>
  <c r="K198" i="2" s="1"/>
  <c r="J197" i="2"/>
  <c r="J198" i="2" s="1"/>
  <c r="I197" i="2"/>
  <c r="I198" i="2" s="1"/>
  <c r="H197" i="2"/>
  <c r="H198" i="2" s="1"/>
  <c r="G197" i="2"/>
  <c r="G198" i="2" s="1"/>
  <c r="F197" i="2"/>
  <c r="D197" i="2"/>
  <c r="B197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AL193" i="2" s="1"/>
  <c r="F195" i="2"/>
  <c r="BA193" i="2"/>
  <c r="AG193" i="2"/>
  <c r="AG194" i="2" s="1"/>
  <c r="AF193" i="2"/>
  <c r="AF194" i="2" s="1"/>
  <c r="AE193" i="2"/>
  <c r="AE194" i="2" s="1"/>
  <c r="AD193" i="2"/>
  <c r="AD194" i="2" s="1"/>
  <c r="AC193" i="2"/>
  <c r="AC194" i="2" s="1"/>
  <c r="AB193" i="2"/>
  <c r="AB194" i="2" s="1"/>
  <c r="AA193" i="2"/>
  <c r="AA194" i="2" s="1"/>
  <c r="Z193" i="2"/>
  <c r="Z194" i="2" s="1"/>
  <c r="Y193" i="2"/>
  <c r="Y194" i="2" s="1"/>
  <c r="X193" i="2"/>
  <c r="X194" i="2" s="1"/>
  <c r="W193" i="2"/>
  <c r="W194" i="2" s="1"/>
  <c r="V193" i="2"/>
  <c r="V194" i="2" s="1"/>
  <c r="U193" i="2"/>
  <c r="U194" i="2" s="1"/>
  <c r="T193" i="2"/>
  <c r="T194" i="2" s="1"/>
  <c r="S193" i="2"/>
  <c r="S194" i="2" s="1"/>
  <c r="R193" i="2"/>
  <c r="R194" i="2" s="1"/>
  <c r="Q193" i="2"/>
  <c r="Q194" i="2" s="1"/>
  <c r="P193" i="2"/>
  <c r="P194" i="2" s="1"/>
  <c r="O193" i="2"/>
  <c r="O194" i="2" s="1"/>
  <c r="N193" i="2"/>
  <c r="N194" i="2" s="1"/>
  <c r="M193" i="2"/>
  <c r="M194" i="2" s="1"/>
  <c r="L193" i="2"/>
  <c r="L194" i="2" s="1"/>
  <c r="K193" i="2"/>
  <c r="K194" i="2" s="1"/>
  <c r="J193" i="2"/>
  <c r="J194" i="2" s="1"/>
  <c r="I193" i="2"/>
  <c r="I194" i="2" s="1"/>
  <c r="H193" i="2"/>
  <c r="H194" i="2" s="1"/>
  <c r="G193" i="2"/>
  <c r="G194" i="2" s="1"/>
  <c r="F193" i="2"/>
  <c r="D193" i="2"/>
  <c r="B193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AL189" i="2" s="1"/>
  <c r="F191" i="2"/>
  <c r="BA189" i="2"/>
  <c r="AG189" i="2"/>
  <c r="AG190" i="2" s="1"/>
  <c r="AF189" i="2"/>
  <c r="AF190" i="2" s="1"/>
  <c r="AE189" i="2"/>
  <c r="AE190" i="2" s="1"/>
  <c r="AD189" i="2"/>
  <c r="AD190" i="2" s="1"/>
  <c r="AC189" i="2"/>
  <c r="AC190" i="2" s="1"/>
  <c r="AB189" i="2"/>
  <c r="AB190" i="2" s="1"/>
  <c r="AA189" i="2"/>
  <c r="AA190" i="2" s="1"/>
  <c r="Z189" i="2"/>
  <c r="Z190" i="2" s="1"/>
  <c r="Y189" i="2"/>
  <c r="Y190" i="2" s="1"/>
  <c r="X189" i="2"/>
  <c r="X190" i="2" s="1"/>
  <c r="W189" i="2"/>
  <c r="W190" i="2" s="1"/>
  <c r="V189" i="2"/>
  <c r="V190" i="2" s="1"/>
  <c r="U189" i="2"/>
  <c r="U190" i="2" s="1"/>
  <c r="T189" i="2"/>
  <c r="T190" i="2" s="1"/>
  <c r="S189" i="2"/>
  <c r="S190" i="2" s="1"/>
  <c r="R189" i="2"/>
  <c r="R190" i="2" s="1"/>
  <c r="Q189" i="2"/>
  <c r="Q190" i="2" s="1"/>
  <c r="P189" i="2"/>
  <c r="P190" i="2" s="1"/>
  <c r="O189" i="2"/>
  <c r="O190" i="2" s="1"/>
  <c r="N189" i="2"/>
  <c r="N190" i="2" s="1"/>
  <c r="M189" i="2"/>
  <c r="M190" i="2" s="1"/>
  <c r="L189" i="2"/>
  <c r="L190" i="2" s="1"/>
  <c r="K189" i="2"/>
  <c r="K190" i="2" s="1"/>
  <c r="J189" i="2"/>
  <c r="J190" i="2" s="1"/>
  <c r="I189" i="2"/>
  <c r="I190" i="2" s="1"/>
  <c r="H189" i="2"/>
  <c r="H190" i="2" s="1"/>
  <c r="G189" i="2"/>
  <c r="G190" i="2" s="1"/>
  <c r="F189" i="2"/>
  <c r="D189" i="2"/>
  <c r="B189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AL185" i="2" s="1"/>
  <c r="F187" i="2"/>
  <c r="BA185" i="2"/>
  <c r="AG185" i="2"/>
  <c r="AG186" i="2" s="1"/>
  <c r="AF185" i="2"/>
  <c r="AF186" i="2" s="1"/>
  <c r="AE185" i="2"/>
  <c r="AE186" i="2" s="1"/>
  <c r="AD185" i="2"/>
  <c r="AD186" i="2" s="1"/>
  <c r="AC185" i="2"/>
  <c r="AC186" i="2" s="1"/>
  <c r="AB185" i="2"/>
  <c r="AB186" i="2" s="1"/>
  <c r="AA185" i="2"/>
  <c r="AA186" i="2" s="1"/>
  <c r="Z185" i="2"/>
  <c r="Z186" i="2" s="1"/>
  <c r="Y185" i="2"/>
  <c r="Y186" i="2" s="1"/>
  <c r="X185" i="2"/>
  <c r="X186" i="2" s="1"/>
  <c r="W185" i="2"/>
  <c r="W186" i="2" s="1"/>
  <c r="V185" i="2"/>
  <c r="V186" i="2" s="1"/>
  <c r="U185" i="2"/>
  <c r="U186" i="2" s="1"/>
  <c r="T185" i="2"/>
  <c r="T186" i="2" s="1"/>
  <c r="S185" i="2"/>
  <c r="S186" i="2" s="1"/>
  <c r="R185" i="2"/>
  <c r="R186" i="2" s="1"/>
  <c r="Q185" i="2"/>
  <c r="Q186" i="2" s="1"/>
  <c r="P185" i="2"/>
  <c r="P186" i="2" s="1"/>
  <c r="O185" i="2"/>
  <c r="O186" i="2" s="1"/>
  <c r="N185" i="2"/>
  <c r="N186" i="2" s="1"/>
  <c r="M185" i="2"/>
  <c r="M186" i="2" s="1"/>
  <c r="L185" i="2"/>
  <c r="L186" i="2" s="1"/>
  <c r="K185" i="2"/>
  <c r="K186" i="2" s="1"/>
  <c r="J185" i="2"/>
  <c r="J186" i="2" s="1"/>
  <c r="I185" i="2"/>
  <c r="I186" i="2" s="1"/>
  <c r="H185" i="2"/>
  <c r="H186" i="2" s="1"/>
  <c r="G185" i="2"/>
  <c r="G186" i="2" s="1"/>
  <c r="F185" i="2"/>
  <c r="D185" i="2"/>
  <c r="B185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AL181" i="2" s="1"/>
  <c r="F183" i="2"/>
  <c r="BA181" i="2"/>
  <c r="AG181" i="2"/>
  <c r="AG182" i="2" s="1"/>
  <c r="AF181" i="2"/>
  <c r="AF182" i="2" s="1"/>
  <c r="AE181" i="2"/>
  <c r="AE182" i="2" s="1"/>
  <c r="AD181" i="2"/>
  <c r="AD182" i="2" s="1"/>
  <c r="AC181" i="2"/>
  <c r="AC182" i="2" s="1"/>
  <c r="AB181" i="2"/>
  <c r="AB182" i="2" s="1"/>
  <c r="AA181" i="2"/>
  <c r="AA182" i="2" s="1"/>
  <c r="Z181" i="2"/>
  <c r="Z182" i="2" s="1"/>
  <c r="Y181" i="2"/>
  <c r="Y182" i="2" s="1"/>
  <c r="X181" i="2"/>
  <c r="X182" i="2" s="1"/>
  <c r="W181" i="2"/>
  <c r="W182" i="2" s="1"/>
  <c r="V181" i="2"/>
  <c r="V182" i="2" s="1"/>
  <c r="U181" i="2"/>
  <c r="U182" i="2" s="1"/>
  <c r="T181" i="2"/>
  <c r="T182" i="2" s="1"/>
  <c r="S181" i="2"/>
  <c r="S182" i="2" s="1"/>
  <c r="R181" i="2"/>
  <c r="R182" i="2" s="1"/>
  <c r="Q181" i="2"/>
  <c r="Q182" i="2" s="1"/>
  <c r="P181" i="2"/>
  <c r="P182" i="2" s="1"/>
  <c r="O181" i="2"/>
  <c r="O182" i="2" s="1"/>
  <c r="N181" i="2"/>
  <c r="N182" i="2" s="1"/>
  <c r="M181" i="2"/>
  <c r="M182" i="2" s="1"/>
  <c r="L181" i="2"/>
  <c r="L182" i="2" s="1"/>
  <c r="K181" i="2"/>
  <c r="K182" i="2" s="1"/>
  <c r="J181" i="2"/>
  <c r="J182" i="2" s="1"/>
  <c r="I181" i="2"/>
  <c r="I182" i="2" s="1"/>
  <c r="H181" i="2"/>
  <c r="H182" i="2" s="1"/>
  <c r="G181" i="2"/>
  <c r="G182" i="2" s="1"/>
  <c r="F181" i="2"/>
  <c r="D181" i="2"/>
  <c r="B181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AL177" i="2" s="1"/>
  <c r="F179" i="2"/>
  <c r="BA177" i="2"/>
  <c r="AG177" i="2"/>
  <c r="AG178" i="2" s="1"/>
  <c r="AF177" i="2"/>
  <c r="AF178" i="2" s="1"/>
  <c r="AE177" i="2"/>
  <c r="AE178" i="2" s="1"/>
  <c r="AD177" i="2"/>
  <c r="AD178" i="2" s="1"/>
  <c r="AC177" i="2"/>
  <c r="AC178" i="2" s="1"/>
  <c r="AB177" i="2"/>
  <c r="AB178" i="2" s="1"/>
  <c r="AA177" i="2"/>
  <c r="AA178" i="2" s="1"/>
  <c r="Z177" i="2"/>
  <c r="Z178" i="2" s="1"/>
  <c r="Y177" i="2"/>
  <c r="Y178" i="2" s="1"/>
  <c r="X177" i="2"/>
  <c r="X178" i="2" s="1"/>
  <c r="W177" i="2"/>
  <c r="W178" i="2" s="1"/>
  <c r="V177" i="2"/>
  <c r="V178" i="2" s="1"/>
  <c r="U177" i="2"/>
  <c r="U178" i="2" s="1"/>
  <c r="T177" i="2"/>
  <c r="T178" i="2" s="1"/>
  <c r="S177" i="2"/>
  <c r="S178" i="2" s="1"/>
  <c r="R177" i="2"/>
  <c r="R178" i="2" s="1"/>
  <c r="Q177" i="2"/>
  <c r="Q178" i="2" s="1"/>
  <c r="P177" i="2"/>
  <c r="P178" i="2" s="1"/>
  <c r="O177" i="2"/>
  <c r="O178" i="2" s="1"/>
  <c r="N177" i="2"/>
  <c r="N178" i="2" s="1"/>
  <c r="M177" i="2"/>
  <c r="M178" i="2" s="1"/>
  <c r="L177" i="2"/>
  <c r="L178" i="2" s="1"/>
  <c r="K177" i="2"/>
  <c r="K178" i="2" s="1"/>
  <c r="J177" i="2"/>
  <c r="J178" i="2" s="1"/>
  <c r="I177" i="2"/>
  <c r="I178" i="2" s="1"/>
  <c r="H177" i="2"/>
  <c r="H178" i="2" s="1"/>
  <c r="G177" i="2"/>
  <c r="G178" i="2" s="1"/>
  <c r="F177" i="2"/>
  <c r="D177" i="2"/>
  <c r="B177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AL173" i="2" s="1"/>
  <c r="F175" i="2"/>
  <c r="BA173" i="2"/>
  <c r="AG173" i="2"/>
  <c r="AG174" i="2" s="1"/>
  <c r="AF173" i="2"/>
  <c r="AF174" i="2" s="1"/>
  <c r="AE173" i="2"/>
  <c r="AE174" i="2" s="1"/>
  <c r="AD173" i="2"/>
  <c r="AD174" i="2" s="1"/>
  <c r="AC173" i="2"/>
  <c r="AC174" i="2" s="1"/>
  <c r="AB173" i="2"/>
  <c r="AB174" i="2" s="1"/>
  <c r="AA173" i="2"/>
  <c r="AA174" i="2" s="1"/>
  <c r="Z173" i="2"/>
  <c r="Z174" i="2" s="1"/>
  <c r="Y173" i="2"/>
  <c r="Y174" i="2" s="1"/>
  <c r="X173" i="2"/>
  <c r="X174" i="2" s="1"/>
  <c r="W173" i="2"/>
  <c r="W174" i="2" s="1"/>
  <c r="V173" i="2"/>
  <c r="V174" i="2" s="1"/>
  <c r="U173" i="2"/>
  <c r="U174" i="2" s="1"/>
  <c r="T173" i="2"/>
  <c r="T174" i="2" s="1"/>
  <c r="S173" i="2"/>
  <c r="S174" i="2" s="1"/>
  <c r="R173" i="2"/>
  <c r="R174" i="2" s="1"/>
  <c r="Q173" i="2"/>
  <c r="Q174" i="2" s="1"/>
  <c r="P173" i="2"/>
  <c r="P174" i="2" s="1"/>
  <c r="O173" i="2"/>
  <c r="O174" i="2" s="1"/>
  <c r="N173" i="2"/>
  <c r="N174" i="2" s="1"/>
  <c r="M173" i="2"/>
  <c r="M174" i="2" s="1"/>
  <c r="L173" i="2"/>
  <c r="L174" i="2" s="1"/>
  <c r="K173" i="2"/>
  <c r="K174" i="2" s="1"/>
  <c r="J173" i="2"/>
  <c r="J174" i="2" s="1"/>
  <c r="I173" i="2"/>
  <c r="I174" i="2" s="1"/>
  <c r="H173" i="2"/>
  <c r="H174" i="2" s="1"/>
  <c r="G173" i="2"/>
  <c r="G174" i="2" s="1"/>
  <c r="F173" i="2"/>
  <c r="D173" i="2"/>
  <c r="B173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AL169" i="2" s="1"/>
  <c r="F171" i="2"/>
  <c r="BA169" i="2"/>
  <c r="AG169" i="2"/>
  <c r="AG170" i="2" s="1"/>
  <c r="AF169" i="2"/>
  <c r="AF170" i="2" s="1"/>
  <c r="AE169" i="2"/>
  <c r="AE170" i="2" s="1"/>
  <c r="AD169" i="2"/>
  <c r="AD170" i="2" s="1"/>
  <c r="AC169" i="2"/>
  <c r="AC170" i="2" s="1"/>
  <c r="AB169" i="2"/>
  <c r="AB170" i="2" s="1"/>
  <c r="AA169" i="2"/>
  <c r="AA170" i="2" s="1"/>
  <c r="Z169" i="2"/>
  <c r="Z170" i="2" s="1"/>
  <c r="Y169" i="2"/>
  <c r="Y170" i="2" s="1"/>
  <c r="X169" i="2"/>
  <c r="X170" i="2" s="1"/>
  <c r="W169" i="2"/>
  <c r="W170" i="2" s="1"/>
  <c r="V169" i="2"/>
  <c r="V170" i="2" s="1"/>
  <c r="U169" i="2"/>
  <c r="U170" i="2" s="1"/>
  <c r="T169" i="2"/>
  <c r="T170" i="2" s="1"/>
  <c r="S169" i="2"/>
  <c r="S170" i="2" s="1"/>
  <c r="R169" i="2"/>
  <c r="R170" i="2" s="1"/>
  <c r="Q169" i="2"/>
  <c r="Q170" i="2" s="1"/>
  <c r="P169" i="2"/>
  <c r="P170" i="2" s="1"/>
  <c r="O169" i="2"/>
  <c r="O170" i="2" s="1"/>
  <c r="N169" i="2"/>
  <c r="N170" i="2" s="1"/>
  <c r="M169" i="2"/>
  <c r="M170" i="2" s="1"/>
  <c r="L169" i="2"/>
  <c r="L170" i="2" s="1"/>
  <c r="K169" i="2"/>
  <c r="K170" i="2" s="1"/>
  <c r="J169" i="2"/>
  <c r="J170" i="2" s="1"/>
  <c r="I169" i="2"/>
  <c r="I170" i="2" s="1"/>
  <c r="H169" i="2"/>
  <c r="H170" i="2" s="1"/>
  <c r="G169" i="2"/>
  <c r="G170" i="2" s="1"/>
  <c r="F169" i="2"/>
  <c r="D169" i="2"/>
  <c r="B169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AL165" i="2" s="1"/>
  <c r="F167" i="2"/>
  <c r="BA165" i="2"/>
  <c r="AG165" i="2"/>
  <c r="AG166" i="2" s="1"/>
  <c r="AF165" i="2"/>
  <c r="AF166" i="2" s="1"/>
  <c r="AE165" i="2"/>
  <c r="AE166" i="2" s="1"/>
  <c r="AD165" i="2"/>
  <c r="AD166" i="2" s="1"/>
  <c r="AC165" i="2"/>
  <c r="AC166" i="2" s="1"/>
  <c r="AB165" i="2"/>
  <c r="AB166" i="2" s="1"/>
  <c r="AA165" i="2"/>
  <c r="AA166" i="2" s="1"/>
  <c r="Z165" i="2"/>
  <c r="Z166" i="2" s="1"/>
  <c r="Y165" i="2"/>
  <c r="Y166" i="2" s="1"/>
  <c r="X165" i="2"/>
  <c r="X166" i="2" s="1"/>
  <c r="W165" i="2"/>
  <c r="W166" i="2" s="1"/>
  <c r="V165" i="2"/>
  <c r="V166" i="2" s="1"/>
  <c r="U165" i="2"/>
  <c r="U166" i="2" s="1"/>
  <c r="T165" i="2"/>
  <c r="T166" i="2" s="1"/>
  <c r="S165" i="2"/>
  <c r="S166" i="2" s="1"/>
  <c r="R165" i="2"/>
  <c r="R166" i="2" s="1"/>
  <c r="Q165" i="2"/>
  <c r="Q166" i="2" s="1"/>
  <c r="P165" i="2"/>
  <c r="P166" i="2" s="1"/>
  <c r="O165" i="2"/>
  <c r="O166" i="2" s="1"/>
  <c r="N165" i="2"/>
  <c r="N166" i="2" s="1"/>
  <c r="M165" i="2"/>
  <c r="M166" i="2" s="1"/>
  <c r="L165" i="2"/>
  <c r="L166" i="2" s="1"/>
  <c r="K165" i="2"/>
  <c r="K166" i="2" s="1"/>
  <c r="J165" i="2"/>
  <c r="J166" i="2" s="1"/>
  <c r="I165" i="2"/>
  <c r="I166" i="2" s="1"/>
  <c r="H165" i="2"/>
  <c r="H166" i="2" s="1"/>
  <c r="G165" i="2"/>
  <c r="G166" i="2" s="1"/>
  <c r="F165" i="2"/>
  <c r="D165" i="2"/>
  <c r="B165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AL161" i="2" s="1"/>
  <c r="F163" i="2"/>
  <c r="BA161" i="2"/>
  <c r="AG161" i="2"/>
  <c r="AG162" i="2" s="1"/>
  <c r="AF161" i="2"/>
  <c r="AF162" i="2" s="1"/>
  <c r="AE161" i="2"/>
  <c r="AE162" i="2" s="1"/>
  <c r="AD161" i="2"/>
  <c r="AD162" i="2" s="1"/>
  <c r="AC161" i="2"/>
  <c r="AC162" i="2" s="1"/>
  <c r="AB161" i="2"/>
  <c r="AB162" i="2" s="1"/>
  <c r="AA161" i="2"/>
  <c r="AA162" i="2" s="1"/>
  <c r="Z161" i="2"/>
  <c r="Z162" i="2" s="1"/>
  <c r="Y161" i="2"/>
  <c r="Y162" i="2" s="1"/>
  <c r="X161" i="2"/>
  <c r="X162" i="2" s="1"/>
  <c r="W161" i="2"/>
  <c r="W162" i="2" s="1"/>
  <c r="V161" i="2"/>
  <c r="V162" i="2" s="1"/>
  <c r="U161" i="2"/>
  <c r="U162" i="2" s="1"/>
  <c r="T161" i="2"/>
  <c r="T162" i="2" s="1"/>
  <c r="S161" i="2"/>
  <c r="S162" i="2" s="1"/>
  <c r="R161" i="2"/>
  <c r="R162" i="2" s="1"/>
  <c r="Q161" i="2"/>
  <c r="Q162" i="2" s="1"/>
  <c r="P161" i="2"/>
  <c r="P162" i="2" s="1"/>
  <c r="O161" i="2"/>
  <c r="O162" i="2" s="1"/>
  <c r="N161" i="2"/>
  <c r="N162" i="2" s="1"/>
  <c r="M161" i="2"/>
  <c r="M162" i="2" s="1"/>
  <c r="L161" i="2"/>
  <c r="L162" i="2" s="1"/>
  <c r="K161" i="2"/>
  <c r="K162" i="2" s="1"/>
  <c r="J161" i="2"/>
  <c r="J162" i="2" s="1"/>
  <c r="I161" i="2"/>
  <c r="I162" i="2" s="1"/>
  <c r="H161" i="2"/>
  <c r="H162" i="2" s="1"/>
  <c r="G161" i="2"/>
  <c r="G162" i="2" s="1"/>
  <c r="F161" i="2"/>
  <c r="D161" i="2"/>
  <c r="B161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AL157" i="2" s="1"/>
  <c r="F159" i="2"/>
  <c r="BA157" i="2"/>
  <c r="AG157" i="2"/>
  <c r="AG158" i="2" s="1"/>
  <c r="AF157" i="2"/>
  <c r="AF158" i="2" s="1"/>
  <c r="AE157" i="2"/>
  <c r="AE158" i="2" s="1"/>
  <c r="AD157" i="2"/>
  <c r="AD158" i="2" s="1"/>
  <c r="AC157" i="2"/>
  <c r="AC158" i="2" s="1"/>
  <c r="AB157" i="2"/>
  <c r="AB158" i="2" s="1"/>
  <c r="AA157" i="2"/>
  <c r="AA158" i="2" s="1"/>
  <c r="Z157" i="2"/>
  <c r="Z158" i="2" s="1"/>
  <c r="Y157" i="2"/>
  <c r="Y158" i="2" s="1"/>
  <c r="X157" i="2"/>
  <c r="X158" i="2" s="1"/>
  <c r="W157" i="2"/>
  <c r="W158" i="2" s="1"/>
  <c r="V157" i="2"/>
  <c r="V158" i="2" s="1"/>
  <c r="U157" i="2"/>
  <c r="U158" i="2" s="1"/>
  <c r="T157" i="2"/>
  <c r="T158" i="2" s="1"/>
  <c r="S157" i="2"/>
  <c r="S158" i="2" s="1"/>
  <c r="R157" i="2"/>
  <c r="R158" i="2" s="1"/>
  <c r="Q157" i="2"/>
  <c r="Q158" i="2" s="1"/>
  <c r="P157" i="2"/>
  <c r="P158" i="2" s="1"/>
  <c r="O157" i="2"/>
  <c r="O158" i="2" s="1"/>
  <c r="N157" i="2"/>
  <c r="N158" i="2" s="1"/>
  <c r="M157" i="2"/>
  <c r="M158" i="2" s="1"/>
  <c r="L157" i="2"/>
  <c r="L158" i="2" s="1"/>
  <c r="K157" i="2"/>
  <c r="K158" i="2" s="1"/>
  <c r="J157" i="2"/>
  <c r="J158" i="2" s="1"/>
  <c r="I157" i="2"/>
  <c r="I158" i="2" s="1"/>
  <c r="H157" i="2"/>
  <c r="H158" i="2" s="1"/>
  <c r="G157" i="2"/>
  <c r="G158" i="2" s="1"/>
  <c r="F157" i="2"/>
  <c r="D157" i="2"/>
  <c r="B157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AL153" i="2" s="1"/>
  <c r="F155" i="2"/>
  <c r="BA153" i="2"/>
  <c r="AG153" i="2"/>
  <c r="AG154" i="2" s="1"/>
  <c r="AF153" i="2"/>
  <c r="AF154" i="2" s="1"/>
  <c r="AE153" i="2"/>
  <c r="AE154" i="2" s="1"/>
  <c r="AD153" i="2"/>
  <c r="AD154" i="2" s="1"/>
  <c r="AC153" i="2"/>
  <c r="AC154" i="2" s="1"/>
  <c r="AB153" i="2"/>
  <c r="AB154" i="2" s="1"/>
  <c r="AA153" i="2"/>
  <c r="AA154" i="2" s="1"/>
  <c r="Z153" i="2"/>
  <c r="Z154" i="2" s="1"/>
  <c r="Y153" i="2"/>
  <c r="Y154" i="2" s="1"/>
  <c r="X153" i="2"/>
  <c r="X154" i="2" s="1"/>
  <c r="W153" i="2"/>
  <c r="W154" i="2" s="1"/>
  <c r="V153" i="2"/>
  <c r="V154" i="2" s="1"/>
  <c r="U153" i="2"/>
  <c r="U154" i="2" s="1"/>
  <c r="T153" i="2"/>
  <c r="T154" i="2" s="1"/>
  <c r="S153" i="2"/>
  <c r="S154" i="2" s="1"/>
  <c r="R153" i="2"/>
  <c r="R154" i="2" s="1"/>
  <c r="Q153" i="2"/>
  <c r="Q154" i="2" s="1"/>
  <c r="P153" i="2"/>
  <c r="P154" i="2" s="1"/>
  <c r="O153" i="2"/>
  <c r="O154" i="2" s="1"/>
  <c r="N153" i="2"/>
  <c r="N154" i="2" s="1"/>
  <c r="M153" i="2"/>
  <c r="M154" i="2" s="1"/>
  <c r="L153" i="2"/>
  <c r="L154" i="2" s="1"/>
  <c r="K153" i="2"/>
  <c r="K154" i="2" s="1"/>
  <c r="J153" i="2"/>
  <c r="J154" i="2" s="1"/>
  <c r="I153" i="2"/>
  <c r="I154" i="2" s="1"/>
  <c r="H153" i="2"/>
  <c r="H154" i="2" s="1"/>
  <c r="G153" i="2"/>
  <c r="G154" i="2" s="1"/>
  <c r="F153" i="2"/>
  <c r="D153" i="2"/>
  <c r="B153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AL149" i="2" s="1"/>
  <c r="F151" i="2"/>
  <c r="BA149" i="2"/>
  <c r="AG149" i="2"/>
  <c r="AG150" i="2" s="1"/>
  <c r="AF149" i="2"/>
  <c r="AF150" i="2" s="1"/>
  <c r="AE149" i="2"/>
  <c r="AE150" i="2" s="1"/>
  <c r="AD149" i="2"/>
  <c r="AD150" i="2" s="1"/>
  <c r="AC149" i="2"/>
  <c r="AC150" i="2" s="1"/>
  <c r="AB149" i="2"/>
  <c r="AB150" i="2" s="1"/>
  <c r="AA149" i="2"/>
  <c r="AA150" i="2" s="1"/>
  <c r="Z149" i="2"/>
  <c r="Z150" i="2" s="1"/>
  <c r="Y149" i="2"/>
  <c r="Y150" i="2" s="1"/>
  <c r="X149" i="2"/>
  <c r="X150" i="2" s="1"/>
  <c r="W149" i="2"/>
  <c r="W150" i="2" s="1"/>
  <c r="V149" i="2"/>
  <c r="V150" i="2" s="1"/>
  <c r="U149" i="2"/>
  <c r="U150" i="2" s="1"/>
  <c r="T149" i="2"/>
  <c r="T150" i="2" s="1"/>
  <c r="S149" i="2"/>
  <c r="S150" i="2" s="1"/>
  <c r="R149" i="2"/>
  <c r="R150" i="2" s="1"/>
  <c r="Q149" i="2"/>
  <c r="Q150" i="2" s="1"/>
  <c r="P149" i="2"/>
  <c r="P150" i="2" s="1"/>
  <c r="O149" i="2"/>
  <c r="O150" i="2" s="1"/>
  <c r="N149" i="2"/>
  <c r="N150" i="2" s="1"/>
  <c r="M149" i="2"/>
  <c r="M150" i="2" s="1"/>
  <c r="L149" i="2"/>
  <c r="L150" i="2" s="1"/>
  <c r="K149" i="2"/>
  <c r="K150" i="2" s="1"/>
  <c r="J149" i="2"/>
  <c r="J150" i="2" s="1"/>
  <c r="I149" i="2"/>
  <c r="I150" i="2" s="1"/>
  <c r="H149" i="2"/>
  <c r="H150" i="2" s="1"/>
  <c r="G149" i="2"/>
  <c r="G150" i="2" s="1"/>
  <c r="F149" i="2"/>
  <c r="D149" i="2"/>
  <c r="B149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AL145" i="2" s="1"/>
  <c r="F147" i="2"/>
  <c r="BA145" i="2"/>
  <c r="AG145" i="2"/>
  <c r="AG146" i="2" s="1"/>
  <c r="AF145" i="2"/>
  <c r="AF146" i="2" s="1"/>
  <c r="AE145" i="2"/>
  <c r="AE146" i="2" s="1"/>
  <c r="AD145" i="2"/>
  <c r="AD146" i="2" s="1"/>
  <c r="AC145" i="2"/>
  <c r="AC146" i="2" s="1"/>
  <c r="AB145" i="2"/>
  <c r="AB146" i="2" s="1"/>
  <c r="AA145" i="2"/>
  <c r="AA146" i="2" s="1"/>
  <c r="Z145" i="2"/>
  <c r="Z146" i="2" s="1"/>
  <c r="Y145" i="2"/>
  <c r="Y146" i="2" s="1"/>
  <c r="X145" i="2"/>
  <c r="X146" i="2" s="1"/>
  <c r="W145" i="2"/>
  <c r="W146" i="2" s="1"/>
  <c r="V145" i="2"/>
  <c r="V146" i="2" s="1"/>
  <c r="U145" i="2"/>
  <c r="U146" i="2" s="1"/>
  <c r="T145" i="2"/>
  <c r="T146" i="2" s="1"/>
  <c r="S145" i="2"/>
  <c r="S146" i="2" s="1"/>
  <c r="R145" i="2"/>
  <c r="R146" i="2" s="1"/>
  <c r="Q145" i="2"/>
  <c r="Q146" i="2" s="1"/>
  <c r="P145" i="2"/>
  <c r="P146" i="2" s="1"/>
  <c r="O145" i="2"/>
  <c r="O146" i="2" s="1"/>
  <c r="N145" i="2"/>
  <c r="N146" i="2" s="1"/>
  <c r="M145" i="2"/>
  <c r="M146" i="2" s="1"/>
  <c r="L145" i="2"/>
  <c r="L146" i="2" s="1"/>
  <c r="K145" i="2"/>
  <c r="K146" i="2" s="1"/>
  <c r="J145" i="2"/>
  <c r="J146" i="2" s="1"/>
  <c r="I145" i="2"/>
  <c r="I146" i="2" s="1"/>
  <c r="H145" i="2"/>
  <c r="H146" i="2" s="1"/>
  <c r="G145" i="2"/>
  <c r="G146" i="2" s="1"/>
  <c r="F145" i="2"/>
  <c r="D145" i="2"/>
  <c r="B145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AL141" i="2" s="1"/>
  <c r="F143" i="2"/>
  <c r="BA141" i="2"/>
  <c r="AG141" i="2"/>
  <c r="AG142" i="2" s="1"/>
  <c r="AF141" i="2"/>
  <c r="AF142" i="2" s="1"/>
  <c r="AE141" i="2"/>
  <c r="AE142" i="2" s="1"/>
  <c r="AD141" i="2"/>
  <c r="AD142" i="2" s="1"/>
  <c r="AC141" i="2"/>
  <c r="AC142" i="2" s="1"/>
  <c r="AB141" i="2"/>
  <c r="AB142" i="2" s="1"/>
  <c r="AA141" i="2"/>
  <c r="AA142" i="2" s="1"/>
  <c r="Z141" i="2"/>
  <c r="Z142" i="2" s="1"/>
  <c r="Y141" i="2"/>
  <c r="Y142" i="2" s="1"/>
  <c r="X141" i="2"/>
  <c r="X142" i="2" s="1"/>
  <c r="W141" i="2"/>
  <c r="W142" i="2" s="1"/>
  <c r="V141" i="2"/>
  <c r="V142" i="2" s="1"/>
  <c r="U141" i="2"/>
  <c r="U142" i="2" s="1"/>
  <c r="T141" i="2"/>
  <c r="T142" i="2" s="1"/>
  <c r="S141" i="2"/>
  <c r="S142" i="2" s="1"/>
  <c r="R141" i="2"/>
  <c r="R142" i="2" s="1"/>
  <c r="Q141" i="2"/>
  <c r="Q142" i="2" s="1"/>
  <c r="P141" i="2"/>
  <c r="P142" i="2" s="1"/>
  <c r="O141" i="2"/>
  <c r="O142" i="2" s="1"/>
  <c r="N141" i="2"/>
  <c r="N142" i="2" s="1"/>
  <c r="M141" i="2"/>
  <c r="M142" i="2" s="1"/>
  <c r="L141" i="2"/>
  <c r="L142" i="2" s="1"/>
  <c r="K141" i="2"/>
  <c r="K142" i="2" s="1"/>
  <c r="J141" i="2"/>
  <c r="J142" i="2" s="1"/>
  <c r="I141" i="2"/>
  <c r="I142" i="2" s="1"/>
  <c r="H141" i="2"/>
  <c r="H142" i="2" s="1"/>
  <c r="G141" i="2"/>
  <c r="G142" i="2" s="1"/>
  <c r="F141" i="2"/>
  <c r="D141" i="2"/>
  <c r="B141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AL137" i="2" s="1"/>
  <c r="F139" i="2"/>
  <c r="BA137" i="2"/>
  <c r="AG137" i="2"/>
  <c r="AG138" i="2" s="1"/>
  <c r="AF137" i="2"/>
  <c r="AF138" i="2" s="1"/>
  <c r="AE137" i="2"/>
  <c r="AE138" i="2" s="1"/>
  <c r="AD137" i="2"/>
  <c r="AD138" i="2" s="1"/>
  <c r="AC137" i="2"/>
  <c r="AC138" i="2" s="1"/>
  <c r="AB137" i="2"/>
  <c r="AB138" i="2" s="1"/>
  <c r="AA137" i="2"/>
  <c r="AA138" i="2" s="1"/>
  <c r="Z137" i="2"/>
  <c r="Z138" i="2" s="1"/>
  <c r="Y137" i="2"/>
  <c r="Y138" i="2" s="1"/>
  <c r="X137" i="2"/>
  <c r="X138" i="2" s="1"/>
  <c r="W137" i="2"/>
  <c r="W138" i="2" s="1"/>
  <c r="V137" i="2"/>
  <c r="V138" i="2" s="1"/>
  <c r="U137" i="2"/>
  <c r="U138" i="2" s="1"/>
  <c r="T137" i="2"/>
  <c r="T138" i="2" s="1"/>
  <c r="S137" i="2"/>
  <c r="S138" i="2" s="1"/>
  <c r="R137" i="2"/>
  <c r="R138" i="2" s="1"/>
  <c r="Q137" i="2"/>
  <c r="Q138" i="2" s="1"/>
  <c r="P137" i="2"/>
  <c r="P138" i="2" s="1"/>
  <c r="O137" i="2"/>
  <c r="O138" i="2" s="1"/>
  <c r="N137" i="2"/>
  <c r="N138" i="2" s="1"/>
  <c r="M137" i="2"/>
  <c r="M138" i="2" s="1"/>
  <c r="L137" i="2"/>
  <c r="L138" i="2" s="1"/>
  <c r="K137" i="2"/>
  <c r="K138" i="2" s="1"/>
  <c r="J137" i="2"/>
  <c r="J138" i="2" s="1"/>
  <c r="I137" i="2"/>
  <c r="I138" i="2" s="1"/>
  <c r="H137" i="2"/>
  <c r="H138" i="2" s="1"/>
  <c r="G137" i="2"/>
  <c r="G138" i="2" s="1"/>
  <c r="F137" i="2"/>
  <c r="F138" i="2" s="1"/>
  <c r="D137" i="2"/>
  <c r="B137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AL133" i="2" s="1"/>
  <c r="F135" i="2"/>
  <c r="BA133" i="2"/>
  <c r="AG133" i="2"/>
  <c r="AG134" i="2" s="1"/>
  <c r="AF133" i="2"/>
  <c r="AF134" i="2" s="1"/>
  <c r="AE133" i="2"/>
  <c r="AE134" i="2" s="1"/>
  <c r="AD133" i="2"/>
  <c r="AD134" i="2" s="1"/>
  <c r="AC133" i="2"/>
  <c r="AC134" i="2" s="1"/>
  <c r="AB133" i="2"/>
  <c r="AB134" i="2" s="1"/>
  <c r="AA133" i="2"/>
  <c r="AA134" i="2" s="1"/>
  <c r="Z133" i="2"/>
  <c r="Z134" i="2" s="1"/>
  <c r="Y133" i="2"/>
  <c r="Y134" i="2" s="1"/>
  <c r="X133" i="2"/>
  <c r="X134" i="2" s="1"/>
  <c r="W133" i="2"/>
  <c r="W134" i="2" s="1"/>
  <c r="V133" i="2"/>
  <c r="V134" i="2" s="1"/>
  <c r="U133" i="2"/>
  <c r="U134" i="2" s="1"/>
  <c r="T133" i="2"/>
  <c r="T134" i="2" s="1"/>
  <c r="S133" i="2"/>
  <c r="S134" i="2" s="1"/>
  <c r="R133" i="2"/>
  <c r="R134" i="2" s="1"/>
  <c r="Q133" i="2"/>
  <c r="Q134" i="2" s="1"/>
  <c r="P133" i="2"/>
  <c r="P134" i="2" s="1"/>
  <c r="O133" i="2"/>
  <c r="O134" i="2" s="1"/>
  <c r="N133" i="2"/>
  <c r="N134" i="2" s="1"/>
  <c r="M133" i="2"/>
  <c r="M134" i="2" s="1"/>
  <c r="L133" i="2"/>
  <c r="L134" i="2" s="1"/>
  <c r="K133" i="2"/>
  <c r="K134" i="2" s="1"/>
  <c r="J133" i="2"/>
  <c r="J134" i="2" s="1"/>
  <c r="I133" i="2"/>
  <c r="I134" i="2" s="1"/>
  <c r="H133" i="2"/>
  <c r="H134" i="2" s="1"/>
  <c r="G133" i="2"/>
  <c r="G134" i="2" s="1"/>
  <c r="F133" i="2"/>
  <c r="F134" i="2" s="1"/>
  <c r="D133" i="2"/>
  <c r="B133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AL129" i="2" s="1"/>
  <c r="F131" i="2"/>
  <c r="BA129" i="2"/>
  <c r="AG129" i="2"/>
  <c r="AG130" i="2" s="1"/>
  <c r="AF129" i="2"/>
  <c r="AF130" i="2" s="1"/>
  <c r="AE129" i="2"/>
  <c r="AE130" i="2" s="1"/>
  <c r="AD129" i="2"/>
  <c r="AD130" i="2" s="1"/>
  <c r="AC129" i="2"/>
  <c r="AC130" i="2" s="1"/>
  <c r="AB129" i="2"/>
  <c r="AB130" i="2" s="1"/>
  <c r="AA129" i="2"/>
  <c r="AA130" i="2" s="1"/>
  <c r="Z129" i="2"/>
  <c r="Z130" i="2" s="1"/>
  <c r="Y129" i="2"/>
  <c r="Y130" i="2" s="1"/>
  <c r="X129" i="2"/>
  <c r="X130" i="2" s="1"/>
  <c r="W129" i="2"/>
  <c r="W130" i="2" s="1"/>
  <c r="V129" i="2"/>
  <c r="V130" i="2" s="1"/>
  <c r="U129" i="2"/>
  <c r="U130" i="2" s="1"/>
  <c r="T129" i="2"/>
  <c r="T130" i="2" s="1"/>
  <c r="S129" i="2"/>
  <c r="S130" i="2" s="1"/>
  <c r="R129" i="2"/>
  <c r="R130" i="2" s="1"/>
  <c r="Q129" i="2"/>
  <c r="Q130" i="2" s="1"/>
  <c r="P129" i="2"/>
  <c r="P130" i="2" s="1"/>
  <c r="O129" i="2"/>
  <c r="O130" i="2" s="1"/>
  <c r="N129" i="2"/>
  <c r="N130" i="2" s="1"/>
  <c r="M129" i="2"/>
  <c r="M130" i="2" s="1"/>
  <c r="L129" i="2"/>
  <c r="L130" i="2" s="1"/>
  <c r="K129" i="2"/>
  <c r="K130" i="2" s="1"/>
  <c r="J129" i="2"/>
  <c r="J130" i="2" s="1"/>
  <c r="I129" i="2"/>
  <c r="I130" i="2" s="1"/>
  <c r="H129" i="2"/>
  <c r="H130" i="2" s="1"/>
  <c r="G129" i="2"/>
  <c r="G130" i="2" s="1"/>
  <c r="F129" i="2"/>
  <c r="F130" i="2" s="1"/>
  <c r="D129" i="2"/>
  <c r="B129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AL125" i="2" s="1"/>
  <c r="F127" i="2"/>
  <c r="BA125" i="2"/>
  <c r="AG125" i="2"/>
  <c r="AG126" i="2" s="1"/>
  <c r="AF125" i="2"/>
  <c r="AF126" i="2" s="1"/>
  <c r="AE125" i="2"/>
  <c r="AE126" i="2" s="1"/>
  <c r="AD125" i="2"/>
  <c r="AD126" i="2" s="1"/>
  <c r="AC125" i="2"/>
  <c r="AC126" i="2" s="1"/>
  <c r="AB125" i="2"/>
  <c r="AB126" i="2" s="1"/>
  <c r="AA125" i="2"/>
  <c r="AA126" i="2" s="1"/>
  <c r="Z125" i="2"/>
  <c r="Z126" i="2" s="1"/>
  <c r="Y125" i="2"/>
  <c r="Y126" i="2" s="1"/>
  <c r="X125" i="2"/>
  <c r="X126" i="2" s="1"/>
  <c r="W125" i="2"/>
  <c r="W126" i="2" s="1"/>
  <c r="V125" i="2"/>
  <c r="V126" i="2" s="1"/>
  <c r="U125" i="2"/>
  <c r="U126" i="2" s="1"/>
  <c r="T125" i="2"/>
  <c r="T126" i="2" s="1"/>
  <c r="S125" i="2"/>
  <c r="S126" i="2" s="1"/>
  <c r="R125" i="2"/>
  <c r="R126" i="2" s="1"/>
  <c r="Q125" i="2"/>
  <c r="Q126" i="2" s="1"/>
  <c r="P125" i="2"/>
  <c r="P126" i="2" s="1"/>
  <c r="O125" i="2"/>
  <c r="O126" i="2" s="1"/>
  <c r="N125" i="2"/>
  <c r="N126" i="2" s="1"/>
  <c r="M125" i="2"/>
  <c r="M126" i="2" s="1"/>
  <c r="L125" i="2"/>
  <c r="L126" i="2" s="1"/>
  <c r="K125" i="2"/>
  <c r="K126" i="2" s="1"/>
  <c r="J125" i="2"/>
  <c r="J126" i="2" s="1"/>
  <c r="I125" i="2"/>
  <c r="I126" i="2" s="1"/>
  <c r="H125" i="2"/>
  <c r="H126" i="2" s="1"/>
  <c r="G125" i="2"/>
  <c r="G126" i="2" s="1"/>
  <c r="F125" i="2"/>
  <c r="D125" i="2"/>
  <c r="B125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AL121" i="2" s="1"/>
  <c r="F123" i="2"/>
  <c r="BA121" i="2"/>
  <c r="AG121" i="2"/>
  <c r="AG122" i="2" s="1"/>
  <c r="AF121" i="2"/>
  <c r="AF122" i="2" s="1"/>
  <c r="AE121" i="2"/>
  <c r="AE122" i="2" s="1"/>
  <c r="AD121" i="2"/>
  <c r="AD122" i="2" s="1"/>
  <c r="AC121" i="2"/>
  <c r="AC122" i="2" s="1"/>
  <c r="AB121" i="2"/>
  <c r="AB122" i="2" s="1"/>
  <c r="AA121" i="2"/>
  <c r="AA122" i="2" s="1"/>
  <c r="Z121" i="2"/>
  <c r="Z122" i="2" s="1"/>
  <c r="Y121" i="2"/>
  <c r="Y122" i="2" s="1"/>
  <c r="X121" i="2"/>
  <c r="X122" i="2" s="1"/>
  <c r="W121" i="2"/>
  <c r="W122" i="2" s="1"/>
  <c r="V121" i="2"/>
  <c r="V122" i="2" s="1"/>
  <c r="U121" i="2"/>
  <c r="U122" i="2" s="1"/>
  <c r="T121" i="2"/>
  <c r="T122" i="2" s="1"/>
  <c r="S121" i="2"/>
  <c r="S122" i="2" s="1"/>
  <c r="R121" i="2"/>
  <c r="R122" i="2" s="1"/>
  <c r="Q121" i="2"/>
  <c r="Q122" i="2" s="1"/>
  <c r="P121" i="2"/>
  <c r="P122" i="2" s="1"/>
  <c r="O121" i="2"/>
  <c r="O122" i="2" s="1"/>
  <c r="N121" i="2"/>
  <c r="N122" i="2" s="1"/>
  <c r="M121" i="2"/>
  <c r="M122" i="2" s="1"/>
  <c r="L121" i="2"/>
  <c r="L122" i="2" s="1"/>
  <c r="K121" i="2"/>
  <c r="K122" i="2" s="1"/>
  <c r="J121" i="2"/>
  <c r="J122" i="2" s="1"/>
  <c r="I121" i="2"/>
  <c r="I122" i="2" s="1"/>
  <c r="H121" i="2"/>
  <c r="H122" i="2" s="1"/>
  <c r="G121" i="2"/>
  <c r="G122" i="2" s="1"/>
  <c r="F121" i="2"/>
  <c r="D121" i="2"/>
  <c r="B121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AL117" i="2" s="1"/>
  <c r="F119" i="2"/>
  <c r="BA117" i="2"/>
  <c r="AG117" i="2"/>
  <c r="AG118" i="2" s="1"/>
  <c r="AF117" i="2"/>
  <c r="AF118" i="2" s="1"/>
  <c r="AE117" i="2"/>
  <c r="AE118" i="2" s="1"/>
  <c r="AD117" i="2"/>
  <c r="AD118" i="2" s="1"/>
  <c r="AC117" i="2"/>
  <c r="AC118" i="2" s="1"/>
  <c r="AB117" i="2"/>
  <c r="AB118" i="2" s="1"/>
  <c r="AA117" i="2"/>
  <c r="AA118" i="2" s="1"/>
  <c r="Z117" i="2"/>
  <c r="Z118" i="2" s="1"/>
  <c r="Y117" i="2"/>
  <c r="Y118" i="2" s="1"/>
  <c r="X117" i="2"/>
  <c r="X118" i="2" s="1"/>
  <c r="W117" i="2"/>
  <c r="W118" i="2" s="1"/>
  <c r="V117" i="2"/>
  <c r="V118" i="2" s="1"/>
  <c r="U117" i="2"/>
  <c r="U118" i="2" s="1"/>
  <c r="T117" i="2"/>
  <c r="T118" i="2" s="1"/>
  <c r="S117" i="2"/>
  <c r="S118" i="2" s="1"/>
  <c r="R117" i="2"/>
  <c r="R118" i="2" s="1"/>
  <c r="Q117" i="2"/>
  <c r="Q118" i="2" s="1"/>
  <c r="P117" i="2"/>
  <c r="P118" i="2" s="1"/>
  <c r="O117" i="2"/>
  <c r="O118" i="2" s="1"/>
  <c r="N117" i="2"/>
  <c r="N118" i="2" s="1"/>
  <c r="M117" i="2"/>
  <c r="M118" i="2" s="1"/>
  <c r="L117" i="2"/>
  <c r="L118" i="2" s="1"/>
  <c r="K117" i="2"/>
  <c r="K118" i="2" s="1"/>
  <c r="J117" i="2"/>
  <c r="J118" i="2" s="1"/>
  <c r="I117" i="2"/>
  <c r="I118" i="2" s="1"/>
  <c r="H117" i="2"/>
  <c r="H118" i="2" s="1"/>
  <c r="G117" i="2"/>
  <c r="G118" i="2" s="1"/>
  <c r="F117" i="2"/>
  <c r="D117" i="2"/>
  <c r="B117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AL113" i="2" s="1"/>
  <c r="F115" i="2"/>
  <c r="BA113" i="2"/>
  <c r="AG113" i="2"/>
  <c r="AG114" i="2" s="1"/>
  <c r="AF113" i="2"/>
  <c r="AF114" i="2" s="1"/>
  <c r="AE113" i="2"/>
  <c r="AE114" i="2" s="1"/>
  <c r="AD113" i="2"/>
  <c r="AD114" i="2" s="1"/>
  <c r="AC113" i="2"/>
  <c r="AC114" i="2" s="1"/>
  <c r="AB113" i="2"/>
  <c r="AB114" i="2" s="1"/>
  <c r="AA113" i="2"/>
  <c r="AA114" i="2" s="1"/>
  <c r="Z113" i="2"/>
  <c r="Z114" i="2" s="1"/>
  <c r="Y113" i="2"/>
  <c r="Y114" i="2" s="1"/>
  <c r="X113" i="2"/>
  <c r="X114" i="2" s="1"/>
  <c r="W113" i="2"/>
  <c r="W114" i="2" s="1"/>
  <c r="V113" i="2"/>
  <c r="V114" i="2" s="1"/>
  <c r="U113" i="2"/>
  <c r="U114" i="2" s="1"/>
  <c r="T113" i="2"/>
  <c r="T114" i="2" s="1"/>
  <c r="S113" i="2"/>
  <c r="S114" i="2" s="1"/>
  <c r="R113" i="2"/>
  <c r="R114" i="2" s="1"/>
  <c r="Q113" i="2"/>
  <c r="Q114" i="2" s="1"/>
  <c r="P113" i="2"/>
  <c r="P114" i="2" s="1"/>
  <c r="O113" i="2"/>
  <c r="O114" i="2" s="1"/>
  <c r="N113" i="2"/>
  <c r="N114" i="2" s="1"/>
  <c r="M113" i="2"/>
  <c r="M114" i="2" s="1"/>
  <c r="L113" i="2"/>
  <c r="L114" i="2" s="1"/>
  <c r="K113" i="2"/>
  <c r="K114" i="2" s="1"/>
  <c r="J113" i="2"/>
  <c r="J114" i="2" s="1"/>
  <c r="I113" i="2"/>
  <c r="I114" i="2" s="1"/>
  <c r="H113" i="2"/>
  <c r="H114" i="2" s="1"/>
  <c r="G113" i="2"/>
  <c r="G114" i="2" s="1"/>
  <c r="F113" i="2"/>
  <c r="D113" i="2"/>
  <c r="B113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AL109" i="2" s="1"/>
  <c r="F111" i="2"/>
  <c r="BA109" i="2"/>
  <c r="AG109" i="2"/>
  <c r="AG110" i="2" s="1"/>
  <c r="AF109" i="2"/>
  <c r="AF110" i="2" s="1"/>
  <c r="AE109" i="2"/>
  <c r="AE110" i="2" s="1"/>
  <c r="AD109" i="2"/>
  <c r="AD110" i="2" s="1"/>
  <c r="AC109" i="2"/>
  <c r="AC110" i="2" s="1"/>
  <c r="AB109" i="2"/>
  <c r="AB110" i="2" s="1"/>
  <c r="AA109" i="2"/>
  <c r="AA110" i="2" s="1"/>
  <c r="Z109" i="2"/>
  <c r="Z110" i="2" s="1"/>
  <c r="Y109" i="2"/>
  <c r="Y110" i="2" s="1"/>
  <c r="X109" i="2"/>
  <c r="X110" i="2" s="1"/>
  <c r="W109" i="2"/>
  <c r="W110" i="2" s="1"/>
  <c r="V109" i="2"/>
  <c r="V110" i="2" s="1"/>
  <c r="U109" i="2"/>
  <c r="U110" i="2" s="1"/>
  <c r="T109" i="2"/>
  <c r="T110" i="2" s="1"/>
  <c r="S109" i="2"/>
  <c r="S110" i="2" s="1"/>
  <c r="R109" i="2"/>
  <c r="R110" i="2" s="1"/>
  <c r="Q109" i="2"/>
  <c r="Q110" i="2" s="1"/>
  <c r="P109" i="2"/>
  <c r="P110" i="2" s="1"/>
  <c r="O109" i="2"/>
  <c r="O110" i="2" s="1"/>
  <c r="N109" i="2"/>
  <c r="N110" i="2" s="1"/>
  <c r="M109" i="2"/>
  <c r="M110" i="2" s="1"/>
  <c r="L109" i="2"/>
  <c r="L110" i="2" s="1"/>
  <c r="K109" i="2"/>
  <c r="K110" i="2" s="1"/>
  <c r="J109" i="2"/>
  <c r="J110" i="2" s="1"/>
  <c r="I109" i="2"/>
  <c r="I110" i="2" s="1"/>
  <c r="H109" i="2"/>
  <c r="H110" i="2" s="1"/>
  <c r="G109" i="2"/>
  <c r="G110" i="2" s="1"/>
  <c r="F109" i="2"/>
  <c r="D109" i="2"/>
  <c r="B109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AL105" i="2" s="1"/>
  <c r="F107" i="2"/>
  <c r="BA105" i="2"/>
  <c r="AG105" i="2"/>
  <c r="AG106" i="2" s="1"/>
  <c r="AF105" i="2"/>
  <c r="AF106" i="2" s="1"/>
  <c r="AE105" i="2"/>
  <c r="AE106" i="2" s="1"/>
  <c r="AD105" i="2"/>
  <c r="AD106" i="2" s="1"/>
  <c r="AC105" i="2"/>
  <c r="AC106" i="2" s="1"/>
  <c r="AB105" i="2"/>
  <c r="AB106" i="2" s="1"/>
  <c r="AA105" i="2"/>
  <c r="AA106" i="2" s="1"/>
  <c r="Z105" i="2"/>
  <c r="Z106" i="2" s="1"/>
  <c r="Y105" i="2"/>
  <c r="Y106" i="2" s="1"/>
  <c r="X105" i="2"/>
  <c r="X106" i="2" s="1"/>
  <c r="W105" i="2"/>
  <c r="W106" i="2" s="1"/>
  <c r="V105" i="2"/>
  <c r="V106" i="2" s="1"/>
  <c r="U105" i="2"/>
  <c r="U106" i="2" s="1"/>
  <c r="T105" i="2"/>
  <c r="T106" i="2" s="1"/>
  <c r="S105" i="2"/>
  <c r="S106" i="2" s="1"/>
  <c r="R105" i="2"/>
  <c r="R106" i="2" s="1"/>
  <c r="Q105" i="2"/>
  <c r="Q106" i="2" s="1"/>
  <c r="P105" i="2"/>
  <c r="P106" i="2" s="1"/>
  <c r="O105" i="2"/>
  <c r="O106" i="2" s="1"/>
  <c r="N105" i="2"/>
  <c r="N106" i="2" s="1"/>
  <c r="M105" i="2"/>
  <c r="M106" i="2" s="1"/>
  <c r="L105" i="2"/>
  <c r="L106" i="2" s="1"/>
  <c r="K105" i="2"/>
  <c r="K106" i="2" s="1"/>
  <c r="J105" i="2"/>
  <c r="J106" i="2" s="1"/>
  <c r="I105" i="2"/>
  <c r="I106" i="2" s="1"/>
  <c r="H105" i="2"/>
  <c r="H106" i="2" s="1"/>
  <c r="G105" i="2"/>
  <c r="G106" i="2" s="1"/>
  <c r="F105" i="2"/>
  <c r="D105" i="2"/>
  <c r="B105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AL101" i="2" s="1"/>
  <c r="F103" i="2"/>
  <c r="BA101" i="2"/>
  <c r="AG101" i="2"/>
  <c r="AG102" i="2" s="1"/>
  <c r="AF101" i="2"/>
  <c r="AF102" i="2" s="1"/>
  <c r="AE101" i="2"/>
  <c r="AE102" i="2" s="1"/>
  <c r="AD101" i="2"/>
  <c r="AD102" i="2" s="1"/>
  <c r="AC101" i="2"/>
  <c r="AC102" i="2" s="1"/>
  <c r="AB101" i="2"/>
  <c r="AB102" i="2" s="1"/>
  <c r="AA101" i="2"/>
  <c r="AA102" i="2" s="1"/>
  <c r="Z101" i="2"/>
  <c r="Z102" i="2" s="1"/>
  <c r="Y101" i="2"/>
  <c r="Y102" i="2" s="1"/>
  <c r="X101" i="2"/>
  <c r="X102" i="2" s="1"/>
  <c r="W101" i="2"/>
  <c r="W102" i="2" s="1"/>
  <c r="V101" i="2"/>
  <c r="V102" i="2" s="1"/>
  <c r="U101" i="2"/>
  <c r="U102" i="2" s="1"/>
  <c r="T101" i="2"/>
  <c r="T102" i="2" s="1"/>
  <c r="S101" i="2"/>
  <c r="S102" i="2" s="1"/>
  <c r="R101" i="2"/>
  <c r="R102" i="2" s="1"/>
  <c r="Q101" i="2"/>
  <c r="Q102" i="2" s="1"/>
  <c r="P101" i="2"/>
  <c r="P102" i="2" s="1"/>
  <c r="O101" i="2"/>
  <c r="O102" i="2" s="1"/>
  <c r="N101" i="2"/>
  <c r="N102" i="2" s="1"/>
  <c r="M101" i="2"/>
  <c r="M102" i="2" s="1"/>
  <c r="L101" i="2"/>
  <c r="L102" i="2" s="1"/>
  <c r="K101" i="2"/>
  <c r="K102" i="2" s="1"/>
  <c r="J101" i="2"/>
  <c r="J102" i="2" s="1"/>
  <c r="I101" i="2"/>
  <c r="I102" i="2" s="1"/>
  <c r="H101" i="2"/>
  <c r="H102" i="2" s="1"/>
  <c r="G101" i="2"/>
  <c r="G102" i="2" s="1"/>
  <c r="F101" i="2"/>
  <c r="D101" i="2"/>
  <c r="B101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AL97" i="2" s="1"/>
  <c r="F99" i="2"/>
  <c r="BA97" i="2"/>
  <c r="AG97" i="2"/>
  <c r="AG98" i="2" s="1"/>
  <c r="AF97" i="2"/>
  <c r="AF98" i="2" s="1"/>
  <c r="AE97" i="2"/>
  <c r="AE98" i="2" s="1"/>
  <c r="AD97" i="2"/>
  <c r="AD98" i="2" s="1"/>
  <c r="AC97" i="2"/>
  <c r="AC98" i="2" s="1"/>
  <c r="AB97" i="2"/>
  <c r="AB98" i="2" s="1"/>
  <c r="AA97" i="2"/>
  <c r="AA98" i="2" s="1"/>
  <c r="Z97" i="2"/>
  <c r="Z98" i="2" s="1"/>
  <c r="Y97" i="2"/>
  <c r="Y98" i="2" s="1"/>
  <c r="X97" i="2"/>
  <c r="X98" i="2" s="1"/>
  <c r="W97" i="2"/>
  <c r="W98" i="2" s="1"/>
  <c r="V97" i="2"/>
  <c r="V98" i="2" s="1"/>
  <c r="U97" i="2"/>
  <c r="U98" i="2" s="1"/>
  <c r="T97" i="2"/>
  <c r="T98" i="2" s="1"/>
  <c r="S97" i="2"/>
  <c r="S98" i="2" s="1"/>
  <c r="R97" i="2"/>
  <c r="R98" i="2" s="1"/>
  <c r="Q97" i="2"/>
  <c r="Q98" i="2" s="1"/>
  <c r="P97" i="2"/>
  <c r="P98" i="2" s="1"/>
  <c r="O97" i="2"/>
  <c r="O98" i="2" s="1"/>
  <c r="N97" i="2"/>
  <c r="N98" i="2" s="1"/>
  <c r="M97" i="2"/>
  <c r="M98" i="2" s="1"/>
  <c r="L97" i="2"/>
  <c r="L98" i="2" s="1"/>
  <c r="K97" i="2"/>
  <c r="K98" i="2" s="1"/>
  <c r="J97" i="2"/>
  <c r="J98" i="2" s="1"/>
  <c r="I97" i="2"/>
  <c r="I98" i="2" s="1"/>
  <c r="H97" i="2"/>
  <c r="H98" i="2" s="1"/>
  <c r="G97" i="2"/>
  <c r="G98" i="2" s="1"/>
  <c r="F97" i="2"/>
  <c r="D97" i="2"/>
  <c r="B97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AL93" i="2" s="1"/>
  <c r="F95" i="2"/>
  <c r="BA93" i="2"/>
  <c r="AG93" i="2"/>
  <c r="AG94" i="2" s="1"/>
  <c r="AF93" i="2"/>
  <c r="AF94" i="2" s="1"/>
  <c r="AE93" i="2"/>
  <c r="AE94" i="2" s="1"/>
  <c r="AD93" i="2"/>
  <c r="AD94" i="2" s="1"/>
  <c r="AC93" i="2"/>
  <c r="AC94" i="2" s="1"/>
  <c r="AB93" i="2"/>
  <c r="AB94" i="2" s="1"/>
  <c r="AA93" i="2"/>
  <c r="AA94" i="2" s="1"/>
  <c r="Z93" i="2"/>
  <c r="Z94" i="2" s="1"/>
  <c r="Y93" i="2"/>
  <c r="Y94" i="2" s="1"/>
  <c r="X93" i="2"/>
  <c r="X94" i="2" s="1"/>
  <c r="W93" i="2"/>
  <c r="W94" i="2" s="1"/>
  <c r="V93" i="2"/>
  <c r="V94" i="2" s="1"/>
  <c r="U93" i="2"/>
  <c r="U94" i="2" s="1"/>
  <c r="T93" i="2"/>
  <c r="T94" i="2" s="1"/>
  <c r="S93" i="2"/>
  <c r="S94" i="2" s="1"/>
  <c r="R93" i="2"/>
  <c r="R94" i="2" s="1"/>
  <c r="Q93" i="2"/>
  <c r="Q94" i="2" s="1"/>
  <c r="P93" i="2"/>
  <c r="P94" i="2" s="1"/>
  <c r="O93" i="2"/>
  <c r="O94" i="2" s="1"/>
  <c r="N93" i="2"/>
  <c r="N94" i="2" s="1"/>
  <c r="M93" i="2"/>
  <c r="M94" i="2" s="1"/>
  <c r="L93" i="2"/>
  <c r="L94" i="2" s="1"/>
  <c r="K93" i="2"/>
  <c r="K94" i="2" s="1"/>
  <c r="J93" i="2"/>
  <c r="J94" i="2" s="1"/>
  <c r="I93" i="2"/>
  <c r="I94" i="2" s="1"/>
  <c r="H93" i="2"/>
  <c r="H94" i="2" s="1"/>
  <c r="G93" i="2"/>
  <c r="G94" i="2" s="1"/>
  <c r="F93" i="2"/>
  <c r="D93" i="2"/>
  <c r="B93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AL89" i="2" s="1"/>
  <c r="F91" i="2"/>
  <c r="BA89" i="2"/>
  <c r="AG89" i="2"/>
  <c r="AG90" i="2" s="1"/>
  <c r="AF89" i="2"/>
  <c r="AF90" i="2" s="1"/>
  <c r="AE89" i="2"/>
  <c r="AE90" i="2" s="1"/>
  <c r="AD89" i="2"/>
  <c r="AD90" i="2" s="1"/>
  <c r="AC89" i="2"/>
  <c r="AC90" i="2" s="1"/>
  <c r="AB89" i="2"/>
  <c r="AB90" i="2" s="1"/>
  <c r="AA89" i="2"/>
  <c r="AA90" i="2" s="1"/>
  <c r="Z89" i="2"/>
  <c r="Z90" i="2" s="1"/>
  <c r="Y89" i="2"/>
  <c r="Y90" i="2" s="1"/>
  <c r="X89" i="2"/>
  <c r="X90" i="2" s="1"/>
  <c r="W89" i="2"/>
  <c r="W90" i="2" s="1"/>
  <c r="V89" i="2"/>
  <c r="V90" i="2" s="1"/>
  <c r="U89" i="2"/>
  <c r="U90" i="2" s="1"/>
  <c r="T89" i="2"/>
  <c r="T90" i="2" s="1"/>
  <c r="S89" i="2"/>
  <c r="S90" i="2" s="1"/>
  <c r="R89" i="2"/>
  <c r="R90" i="2" s="1"/>
  <c r="Q89" i="2"/>
  <c r="Q90" i="2" s="1"/>
  <c r="P89" i="2"/>
  <c r="P90" i="2" s="1"/>
  <c r="O89" i="2"/>
  <c r="O90" i="2" s="1"/>
  <c r="N89" i="2"/>
  <c r="N90" i="2" s="1"/>
  <c r="M89" i="2"/>
  <c r="M90" i="2" s="1"/>
  <c r="L89" i="2"/>
  <c r="L90" i="2" s="1"/>
  <c r="K89" i="2"/>
  <c r="K90" i="2" s="1"/>
  <c r="J89" i="2"/>
  <c r="J90" i="2" s="1"/>
  <c r="I89" i="2"/>
  <c r="I90" i="2" s="1"/>
  <c r="H89" i="2"/>
  <c r="H90" i="2" s="1"/>
  <c r="G89" i="2"/>
  <c r="G90" i="2" s="1"/>
  <c r="F89" i="2"/>
  <c r="D89" i="2"/>
  <c r="B89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AL85" i="2" s="1"/>
  <c r="F87" i="2"/>
  <c r="BA85" i="2"/>
  <c r="AG85" i="2"/>
  <c r="AG86" i="2" s="1"/>
  <c r="AF85" i="2"/>
  <c r="AF86" i="2" s="1"/>
  <c r="AE85" i="2"/>
  <c r="AE86" i="2" s="1"/>
  <c r="AD85" i="2"/>
  <c r="AD86" i="2" s="1"/>
  <c r="AC85" i="2"/>
  <c r="AC86" i="2" s="1"/>
  <c r="AB85" i="2"/>
  <c r="AB86" i="2" s="1"/>
  <c r="AA85" i="2"/>
  <c r="AA86" i="2" s="1"/>
  <c r="Z85" i="2"/>
  <c r="Z86" i="2" s="1"/>
  <c r="Y85" i="2"/>
  <c r="Y86" i="2" s="1"/>
  <c r="X85" i="2"/>
  <c r="X86" i="2" s="1"/>
  <c r="W85" i="2"/>
  <c r="W86" i="2" s="1"/>
  <c r="V85" i="2"/>
  <c r="V86" i="2" s="1"/>
  <c r="U85" i="2"/>
  <c r="U86" i="2" s="1"/>
  <c r="T85" i="2"/>
  <c r="T86" i="2" s="1"/>
  <c r="S85" i="2"/>
  <c r="S86" i="2" s="1"/>
  <c r="R85" i="2"/>
  <c r="R86" i="2" s="1"/>
  <c r="Q85" i="2"/>
  <c r="Q86" i="2" s="1"/>
  <c r="P85" i="2"/>
  <c r="P86" i="2" s="1"/>
  <c r="O85" i="2"/>
  <c r="O86" i="2" s="1"/>
  <c r="N85" i="2"/>
  <c r="N86" i="2" s="1"/>
  <c r="M85" i="2"/>
  <c r="M86" i="2" s="1"/>
  <c r="L85" i="2"/>
  <c r="L86" i="2" s="1"/>
  <c r="K85" i="2"/>
  <c r="K86" i="2" s="1"/>
  <c r="J85" i="2"/>
  <c r="J86" i="2" s="1"/>
  <c r="I85" i="2"/>
  <c r="I86" i="2" s="1"/>
  <c r="H85" i="2"/>
  <c r="H86" i="2" s="1"/>
  <c r="G85" i="2"/>
  <c r="G86" i="2" s="1"/>
  <c r="F85" i="2"/>
  <c r="D85" i="2"/>
  <c r="B85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AL81" i="2" s="1"/>
  <c r="F83" i="2"/>
  <c r="BA81" i="2"/>
  <c r="AG81" i="2"/>
  <c r="AG82" i="2" s="1"/>
  <c r="AF81" i="2"/>
  <c r="AF82" i="2" s="1"/>
  <c r="AE81" i="2"/>
  <c r="AE82" i="2" s="1"/>
  <c r="AD81" i="2"/>
  <c r="AD82" i="2" s="1"/>
  <c r="AC81" i="2"/>
  <c r="AC82" i="2" s="1"/>
  <c r="AB81" i="2"/>
  <c r="AB82" i="2" s="1"/>
  <c r="AA81" i="2"/>
  <c r="AA82" i="2" s="1"/>
  <c r="Z81" i="2"/>
  <c r="Z82" i="2" s="1"/>
  <c r="Y81" i="2"/>
  <c r="Y82" i="2" s="1"/>
  <c r="X81" i="2"/>
  <c r="X82" i="2" s="1"/>
  <c r="W81" i="2"/>
  <c r="W82" i="2" s="1"/>
  <c r="V81" i="2"/>
  <c r="V82" i="2" s="1"/>
  <c r="U81" i="2"/>
  <c r="U82" i="2" s="1"/>
  <c r="T81" i="2"/>
  <c r="T82" i="2" s="1"/>
  <c r="S81" i="2"/>
  <c r="S82" i="2" s="1"/>
  <c r="R81" i="2"/>
  <c r="R82" i="2" s="1"/>
  <c r="Q81" i="2"/>
  <c r="Q82" i="2" s="1"/>
  <c r="P81" i="2"/>
  <c r="P82" i="2" s="1"/>
  <c r="O81" i="2"/>
  <c r="O82" i="2" s="1"/>
  <c r="N81" i="2"/>
  <c r="N82" i="2" s="1"/>
  <c r="M81" i="2"/>
  <c r="M82" i="2" s="1"/>
  <c r="L81" i="2"/>
  <c r="L82" i="2" s="1"/>
  <c r="K81" i="2"/>
  <c r="K82" i="2" s="1"/>
  <c r="J81" i="2"/>
  <c r="J82" i="2" s="1"/>
  <c r="I81" i="2"/>
  <c r="I82" i="2" s="1"/>
  <c r="H81" i="2"/>
  <c r="H82" i="2" s="1"/>
  <c r="G81" i="2"/>
  <c r="G82" i="2" s="1"/>
  <c r="F81" i="2"/>
  <c r="D81" i="2"/>
  <c r="B81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AL77" i="2" s="1"/>
  <c r="F79" i="2"/>
  <c r="BA77" i="2"/>
  <c r="AG77" i="2"/>
  <c r="AG78" i="2" s="1"/>
  <c r="AF77" i="2"/>
  <c r="AF78" i="2" s="1"/>
  <c r="AE77" i="2"/>
  <c r="AE78" i="2" s="1"/>
  <c r="AD77" i="2"/>
  <c r="AD78" i="2" s="1"/>
  <c r="AC77" i="2"/>
  <c r="AC78" i="2" s="1"/>
  <c r="AB77" i="2"/>
  <c r="AB78" i="2" s="1"/>
  <c r="AA77" i="2"/>
  <c r="AA78" i="2" s="1"/>
  <c r="Z77" i="2"/>
  <c r="Z78" i="2" s="1"/>
  <c r="Y77" i="2"/>
  <c r="Y78" i="2" s="1"/>
  <c r="X77" i="2"/>
  <c r="X78" i="2" s="1"/>
  <c r="W77" i="2"/>
  <c r="W78" i="2" s="1"/>
  <c r="V77" i="2"/>
  <c r="V78" i="2" s="1"/>
  <c r="U77" i="2"/>
  <c r="U78" i="2" s="1"/>
  <c r="T77" i="2"/>
  <c r="T78" i="2" s="1"/>
  <c r="S77" i="2"/>
  <c r="S78" i="2" s="1"/>
  <c r="R77" i="2"/>
  <c r="R78" i="2" s="1"/>
  <c r="Q77" i="2"/>
  <c r="Q78" i="2" s="1"/>
  <c r="P77" i="2"/>
  <c r="P78" i="2" s="1"/>
  <c r="O77" i="2"/>
  <c r="O78" i="2" s="1"/>
  <c r="N77" i="2"/>
  <c r="N78" i="2" s="1"/>
  <c r="M77" i="2"/>
  <c r="M78" i="2" s="1"/>
  <c r="L77" i="2"/>
  <c r="L78" i="2" s="1"/>
  <c r="K77" i="2"/>
  <c r="K78" i="2" s="1"/>
  <c r="J77" i="2"/>
  <c r="J78" i="2" s="1"/>
  <c r="I77" i="2"/>
  <c r="I78" i="2" s="1"/>
  <c r="H77" i="2"/>
  <c r="H78" i="2" s="1"/>
  <c r="G77" i="2"/>
  <c r="G78" i="2" s="1"/>
  <c r="F77" i="2"/>
  <c r="D77" i="2"/>
  <c r="B77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AL73" i="2" s="1"/>
  <c r="F75" i="2"/>
  <c r="BA73" i="2"/>
  <c r="AG73" i="2"/>
  <c r="AG74" i="2" s="1"/>
  <c r="AF73" i="2"/>
  <c r="AF74" i="2" s="1"/>
  <c r="AE73" i="2"/>
  <c r="AE74" i="2" s="1"/>
  <c r="AD73" i="2"/>
  <c r="AD74" i="2" s="1"/>
  <c r="AC73" i="2"/>
  <c r="AC74" i="2" s="1"/>
  <c r="AB73" i="2"/>
  <c r="AB74" i="2" s="1"/>
  <c r="AA73" i="2"/>
  <c r="AA74" i="2" s="1"/>
  <c r="Z73" i="2"/>
  <c r="Z74" i="2" s="1"/>
  <c r="Y73" i="2"/>
  <c r="Y74" i="2" s="1"/>
  <c r="X73" i="2"/>
  <c r="X74" i="2" s="1"/>
  <c r="W73" i="2"/>
  <c r="W74" i="2" s="1"/>
  <c r="V73" i="2"/>
  <c r="V74" i="2" s="1"/>
  <c r="U73" i="2"/>
  <c r="U74" i="2" s="1"/>
  <c r="T73" i="2"/>
  <c r="T74" i="2" s="1"/>
  <c r="S73" i="2"/>
  <c r="S74" i="2" s="1"/>
  <c r="R73" i="2"/>
  <c r="R74" i="2" s="1"/>
  <c r="Q73" i="2"/>
  <c r="Q74" i="2" s="1"/>
  <c r="P73" i="2"/>
  <c r="P74" i="2" s="1"/>
  <c r="O73" i="2"/>
  <c r="O74" i="2" s="1"/>
  <c r="N73" i="2"/>
  <c r="N74" i="2" s="1"/>
  <c r="M73" i="2"/>
  <c r="M74" i="2" s="1"/>
  <c r="L73" i="2"/>
  <c r="L74" i="2" s="1"/>
  <c r="K73" i="2"/>
  <c r="K74" i="2" s="1"/>
  <c r="J73" i="2"/>
  <c r="J74" i="2" s="1"/>
  <c r="I73" i="2"/>
  <c r="I74" i="2" s="1"/>
  <c r="H73" i="2"/>
  <c r="H74" i="2" s="1"/>
  <c r="G73" i="2"/>
  <c r="G74" i="2" s="1"/>
  <c r="F73" i="2"/>
  <c r="D73" i="2"/>
  <c r="B73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AL69" i="2" s="1"/>
  <c r="F71" i="2"/>
  <c r="BA69" i="2"/>
  <c r="AG69" i="2"/>
  <c r="AG70" i="2" s="1"/>
  <c r="AF69" i="2"/>
  <c r="AF70" i="2" s="1"/>
  <c r="AE69" i="2"/>
  <c r="AE70" i="2" s="1"/>
  <c r="AD69" i="2"/>
  <c r="AD70" i="2" s="1"/>
  <c r="AC69" i="2"/>
  <c r="AC70" i="2" s="1"/>
  <c r="AB69" i="2"/>
  <c r="AB70" i="2" s="1"/>
  <c r="AA69" i="2"/>
  <c r="AA70" i="2" s="1"/>
  <c r="Z69" i="2"/>
  <c r="Z70" i="2" s="1"/>
  <c r="Y69" i="2"/>
  <c r="Y70" i="2" s="1"/>
  <c r="X69" i="2"/>
  <c r="X70" i="2" s="1"/>
  <c r="W69" i="2"/>
  <c r="W70" i="2" s="1"/>
  <c r="V69" i="2"/>
  <c r="V70" i="2" s="1"/>
  <c r="U69" i="2"/>
  <c r="U70" i="2" s="1"/>
  <c r="T69" i="2"/>
  <c r="T70" i="2" s="1"/>
  <c r="S69" i="2"/>
  <c r="S70" i="2" s="1"/>
  <c r="R69" i="2"/>
  <c r="R70" i="2" s="1"/>
  <c r="Q69" i="2"/>
  <c r="Q70" i="2" s="1"/>
  <c r="P69" i="2"/>
  <c r="P70" i="2" s="1"/>
  <c r="O69" i="2"/>
  <c r="O70" i="2" s="1"/>
  <c r="N69" i="2"/>
  <c r="N70" i="2" s="1"/>
  <c r="M69" i="2"/>
  <c r="M70" i="2" s="1"/>
  <c r="L69" i="2"/>
  <c r="L70" i="2" s="1"/>
  <c r="K69" i="2"/>
  <c r="K70" i="2" s="1"/>
  <c r="J69" i="2"/>
  <c r="J70" i="2" s="1"/>
  <c r="I69" i="2"/>
  <c r="I70" i="2" s="1"/>
  <c r="H69" i="2"/>
  <c r="H70" i="2" s="1"/>
  <c r="G69" i="2"/>
  <c r="G70" i="2" s="1"/>
  <c r="F69" i="2"/>
  <c r="D69" i="2"/>
  <c r="B69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AL65" i="2" s="1"/>
  <c r="F67" i="2"/>
  <c r="BA65" i="2"/>
  <c r="AG65" i="2"/>
  <c r="AG66" i="2" s="1"/>
  <c r="AF65" i="2"/>
  <c r="AF66" i="2" s="1"/>
  <c r="AE65" i="2"/>
  <c r="AE66" i="2" s="1"/>
  <c r="AD65" i="2"/>
  <c r="AD66" i="2" s="1"/>
  <c r="AC65" i="2"/>
  <c r="AC66" i="2" s="1"/>
  <c r="AB65" i="2"/>
  <c r="AB66" i="2" s="1"/>
  <c r="AA65" i="2"/>
  <c r="AA66" i="2" s="1"/>
  <c r="Z65" i="2"/>
  <c r="Z66" i="2" s="1"/>
  <c r="Y65" i="2"/>
  <c r="Y66" i="2" s="1"/>
  <c r="X65" i="2"/>
  <c r="X66" i="2" s="1"/>
  <c r="W65" i="2"/>
  <c r="W66" i="2" s="1"/>
  <c r="V65" i="2"/>
  <c r="V66" i="2" s="1"/>
  <c r="U65" i="2"/>
  <c r="U66" i="2" s="1"/>
  <c r="T65" i="2"/>
  <c r="T66" i="2" s="1"/>
  <c r="S65" i="2"/>
  <c r="S66" i="2" s="1"/>
  <c r="R65" i="2"/>
  <c r="R66" i="2" s="1"/>
  <c r="Q65" i="2"/>
  <c r="Q66" i="2" s="1"/>
  <c r="P65" i="2"/>
  <c r="P66" i="2" s="1"/>
  <c r="O65" i="2"/>
  <c r="O66" i="2" s="1"/>
  <c r="N65" i="2"/>
  <c r="N66" i="2" s="1"/>
  <c r="M65" i="2"/>
  <c r="M66" i="2" s="1"/>
  <c r="L65" i="2"/>
  <c r="L66" i="2" s="1"/>
  <c r="K65" i="2"/>
  <c r="K66" i="2" s="1"/>
  <c r="J65" i="2"/>
  <c r="J66" i="2" s="1"/>
  <c r="I65" i="2"/>
  <c r="I66" i="2" s="1"/>
  <c r="H65" i="2"/>
  <c r="H66" i="2" s="1"/>
  <c r="G65" i="2"/>
  <c r="G66" i="2" s="1"/>
  <c r="F65" i="2"/>
  <c r="D65" i="2"/>
  <c r="B65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AL61" i="2" s="1"/>
  <c r="F63" i="2"/>
  <c r="BA61" i="2"/>
  <c r="AG61" i="2"/>
  <c r="AG62" i="2" s="1"/>
  <c r="AF61" i="2"/>
  <c r="AF62" i="2" s="1"/>
  <c r="AE61" i="2"/>
  <c r="AE62" i="2" s="1"/>
  <c r="AD61" i="2"/>
  <c r="AD62" i="2" s="1"/>
  <c r="AC61" i="2"/>
  <c r="AC62" i="2" s="1"/>
  <c r="AB61" i="2"/>
  <c r="AB62" i="2" s="1"/>
  <c r="AA61" i="2"/>
  <c r="AA62" i="2" s="1"/>
  <c r="Z61" i="2"/>
  <c r="Z62" i="2" s="1"/>
  <c r="Y61" i="2"/>
  <c r="Y62" i="2" s="1"/>
  <c r="X61" i="2"/>
  <c r="X62" i="2" s="1"/>
  <c r="W61" i="2"/>
  <c r="W62" i="2" s="1"/>
  <c r="V61" i="2"/>
  <c r="V62" i="2" s="1"/>
  <c r="U61" i="2"/>
  <c r="U62" i="2" s="1"/>
  <c r="T61" i="2"/>
  <c r="T62" i="2" s="1"/>
  <c r="S61" i="2"/>
  <c r="S62" i="2" s="1"/>
  <c r="R61" i="2"/>
  <c r="R62" i="2" s="1"/>
  <c r="Q61" i="2"/>
  <c r="Q62" i="2" s="1"/>
  <c r="P61" i="2"/>
  <c r="P62" i="2" s="1"/>
  <c r="O61" i="2"/>
  <c r="O62" i="2" s="1"/>
  <c r="N61" i="2"/>
  <c r="N62" i="2" s="1"/>
  <c r="M61" i="2"/>
  <c r="M62" i="2" s="1"/>
  <c r="L61" i="2"/>
  <c r="L62" i="2" s="1"/>
  <c r="K61" i="2"/>
  <c r="K62" i="2" s="1"/>
  <c r="J61" i="2"/>
  <c r="J62" i="2" s="1"/>
  <c r="I61" i="2"/>
  <c r="I62" i="2" s="1"/>
  <c r="H61" i="2"/>
  <c r="H62" i="2" s="1"/>
  <c r="G61" i="2"/>
  <c r="G62" i="2" s="1"/>
  <c r="F61" i="2"/>
  <c r="D61" i="2"/>
  <c r="B61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AL57" i="2" s="1"/>
  <c r="F59" i="2"/>
  <c r="BA57" i="2"/>
  <c r="AG57" i="2"/>
  <c r="AG58" i="2" s="1"/>
  <c r="AF57" i="2"/>
  <c r="AF58" i="2" s="1"/>
  <c r="AE57" i="2"/>
  <c r="AE58" i="2" s="1"/>
  <c r="AD57" i="2"/>
  <c r="AD58" i="2" s="1"/>
  <c r="AC57" i="2"/>
  <c r="AC58" i="2" s="1"/>
  <c r="AB57" i="2"/>
  <c r="AB58" i="2" s="1"/>
  <c r="AA57" i="2"/>
  <c r="AA58" i="2" s="1"/>
  <c r="Z57" i="2"/>
  <c r="Z58" i="2" s="1"/>
  <c r="Y57" i="2"/>
  <c r="Y58" i="2" s="1"/>
  <c r="X57" i="2"/>
  <c r="X58" i="2" s="1"/>
  <c r="W57" i="2"/>
  <c r="W58" i="2" s="1"/>
  <c r="V57" i="2"/>
  <c r="V58" i="2" s="1"/>
  <c r="U57" i="2"/>
  <c r="U58" i="2" s="1"/>
  <c r="T57" i="2"/>
  <c r="T58" i="2" s="1"/>
  <c r="S57" i="2"/>
  <c r="S58" i="2" s="1"/>
  <c r="R57" i="2"/>
  <c r="R58" i="2" s="1"/>
  <c r="Q57" i="2"/>
  <c r="Q58" i="2" s="1"/>
  <c r="P57" i="2"/>
  <c r="P58" i="2" s="1"/>
  <c r="O57" i="2"/>
  <c r="O58" i="2" s="1"/>
  <c r="N57" i="2"/>
  <c r="N58" i="2" s="1"/>
  <c r="M57" i="2"/>
  <c r="M58" i="2" s="1"/>
  <c r="L57" i="2"/>
  <c r="L58" i="2" s="1"/>
  <c r="K57" i="2"/>
  <c r="K58" i="2" s="1"/>
  <c r="J57" i="2"/>
  <c r="J58" i="2" s="1"/>
  <c r="I57" i="2"/>
  <c r="I58" i="2" s="1"/>
  <c r="H57" i="2"/>
  <c r="H58" i="2" s="1"/>
  <c r="G57" i="2"/>
  <c r="G58" i="2" s="1"/>
  <c r="F57" i="2"/>
  <c r="D57" i="2"/>
  <c r="B57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AL53" i="2" s="1"/>
  <c r="F55" i="2"/>
  <c r="BA53" i="2"/>
  <c r="AG53" i="2"/>
  <c r="AG54" i="2" s="1"/>
  <c r="AF53" i="2"/>
  <c r="AF54" i="2" s="1"/>
  <c r="AE53" i="2"/>
  <c r="AE54" i="2" s="1"/>
  <c r="AD53" i="2"/>
  <c r="AD54" i="2" s="1"/>
  <c r="AC53" i="2"/>
  <c r="AC54" i="2" s="1"/>
  <c r="AB53" i="2"/>
  <c r="AB54" i="2" s="1"/>
  <c r="AA53" i="2"/>
  <c r="AA54" i="2" s="1"/>
  <c r="Z53" i="2"/>
  <c r="Z54" i="2" s="1"/>
  <c r="Y53" i="2"/>
  <c r="Y54" i="2" s="1"/>
  <c r="X53" i="2"/>
  <c r="X54" i="2" s="1"/>
  <c r="W53" i="2"/>
  <c r="W54" i="2" s="1"/>
  <c r="V53" i="2"/>
  <c r="V54" i="2" s="1"/>
  <c r="U53" i="2"/>
  <c r="U54" i="2" s="1"/>
  <c r="T53" i="2"/>
  <c r="T54" i="2" s="1"/>
  <c r="S53" i="2"/>
  <c r="S54" i="2" s="1"/>
  <c r="R53" i="2"/>
  <c r="R54" i="2" s="1"/>
  <c r="Q53" i="2"/>
  <c r="Q54" i="2" s="1"/>
  <c r="P53" i="2"/>
  <c r="P54" i="2" s="1"/>
  <c r="O53" i="2"/>
  <c r="O54" i="2" s="1"/>
  <c r="N53" i="2"/>
  <c r="N54" i="2" s="1"/>
  <c r="M53" i="2"/>
  <c r="M54" i="2" s="1"/>
  <c r="L53" i="2"/>
  <c r="L54" i="2" s="1"/>
  <c r="K53" i="2"/>
  <c r="K54" i="2" s="1"/>
  <c r="J53" i="2"/>
  <c r="J54" i="2" s="1"/>
  <c r="I53" i="2"/>
  <c r="I54" i="2" s="1"/>
  <c r="H53" i="2"/>
  <c r="H54" i="2" s="1"/>
  <c r="G53" i="2"/>
  <c r="G54" i="2" s="1"/>
  <c r="F53" i="2"/>
  <c r="D53" i="2"/>
  <c r="B53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AL49" i="2" s="1"/>
  <c r="F51" i="2"/>
  <c r="BA49" i="2"/>
  <c r="AG49" i="2"/>
  <c r="AG50" i="2" s="1"/>
  <c r="AF49" i="2"/>
  <c r="AF50" i="2" s="1"/>
  <c r="AE49" i="2"/>
  <c r="AE50" i="2" s="1"/>
  <c r="AD49" i="2"/>
  <c r="AD50" i="2" s="1"/>
  <c r="AC49" i="2"/>
  <c r="AC50" i="2" s="1"/>
  <c r="AB49" i="2"/>
  <c r="AB50" i="2" s="1"/>
  <c r="AA49" i="2"/>
  <c r="AA50" i="2" s="1"/>
  <c r="Z49" i="2"/>
  <c r="Z50" i="2" s="1"/>
  <c r="Y49" i="2"/>
  <c r="Y50" i="2" s="1"/>
  <c r="X49" i="2"/>
  <c r="X50" i="2" s="1"/>
  <c r="W49" i="2"/>
  <c r="W50" i="2" s="1"/>
  <c r="V49" i="2"/>
  <c r="V50" i="2" s="1"/>
  <c r="U49" i="2"/>
  <c r="U50" i="2" s="1"/>
  <c r="T49" i="2"/>
  <c r="T50" i="2" s="1"/>
  <c r="S49" i="2"/>
  <c r="S50" i="2" s="1"/>
  <c r="R49" i="2"/>
  <c r="R50" i="2" s="1"/>
  <c r="Q49" i="2"/>
  <c r="Q50" i="2" s="1"/>
  <c r="P49" i="2"/>
  <c r="P50" i="2" s="1"/>
  <c r="O49" i="2"/>
  <c r="O50" i="2" s="1"/>
  <c r="N49" i="2"/>
  <c r="N50" i="2" s="1"/>
  <c r="M49" i="2"/>
  <c r="M50" i="2" s="1"/>
  <c r="L49" i="2"/>
  <c r="L50" i="2" s="1"/>
  <c r="K49" i="2"/>
  <c r="K50" i="2" s="1"/>
  <c r="J49" i="2"/>
  <c r="J50" i="2" s="1"/>
  <c r="I49" i="2"/>
  <c r="I50" i="2" s="1"/>
  <c r="H49" i="2"/>
  <c r="H50" i="2" s="1"/>
  <c r="G49" i="2"/>
  <c r="G50" i="2" s="1"/>
  <c r="F49" i="2"/>
  <c r="D49" i="2"/>
  <c r="B49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AL45" i="2" s="1"/>
  <c r="F47" i="2"/>
  <c r="BA45" i="2"/>
  <c r="AG45" i="2"/>
  <c r="AG46" i="2" s="1"/>
  <c r="AF45" i="2"/>
  <c r="AF46" i="2" s="1"/>
  <c r="AE45" i="2"/>
  <c r="AE46" i="2" s="1"/>
  <c r="AD45" i="2"/>
  <c r="AD46" i="2" s="1"/>
  <c r="AC45" i="2"/>
  <c r="AC46" i="2" s="1"/>
  <c r="AB45" i="2"/>
  <c r="AB46" i="2" s="1"/>
  <c r="AA45" i="2"/>
  <c r="AA46" i="2" s="1"/>
  <c r="Z45" i="2"/>
  <c r="Z46" i="2" s="1"/>
  <c r="Y45" i="2"/>
  <c r="Y46" i="2" s="1"/>
  <c r="X45" i="2"/>
  <c r="X46" i="2" s="1"/>
  <c r="W45" i="2"/>
  <c r="W46" i="2" s="1"/>
  <c r="V45" i="2"/>
  <c r="V46" i="2" s="1"/>
  <c r="U45" i="2"/>
  <c r="U46" i="2" s="1"/>
  <c r="T45" i="2"/>
  <c r="T46" i="2" s="1"/>
  <c r="S45" i="2"/>
  <c r="S46" i="2" s="1"/>
  <c r="R45" i="2"/>
  <c r="R46" i="2" s="1"/>
  <c r="Q45" i="2"/>
  <c r="Q46" i="2" s="1"/>
  <c r="P45" i="2"/>
  <c r="P46" i="2" s="1"/>
  <c r="O45" i="2"/>
  <c r="O46" i="2" s="1"/>
  <c r="N45" i="2"/>
  <c r="N46" i="2" s="1"/>
  <c r="M45" i="2"/>
  <c r="M46" i="2" s="1"/>
  <c r="L45" i="2"/>
  <c r="L46" i="2" s="1"/>
  <c r="K45" i="2"/>
  <c r="K46" i="2" s="1"/>
  <c r="J45" i="2"/>
  <c r="J46" i="2" s="1"/>
  <c r="I45" i="2"/>
  <c r="I46" i="2" s="1"/>
  <c r="H45" i="2"/>
  <c r="H46" i="2" s="1"/>
  <c r="G45" i="2"/>
  <c r="G46" i="2" s="1"/>
  <c r="F45" i="2"/>
  <c r="D45" i="2"/>
  <c r="B45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AL41" i="2" s="1"/>
  <c r="F43" i="2"/>
  <c r="BA41" i="2"/>
  <c r="AG41" i="2"/>
  <c r="AG42" i="2" s="1"/>
  <c r="AF41" i="2"/>
  <c r="AF42" i="2" s="1"/>
  <c r="AE41" i="2"/>
  <c r="AE42" i="2" s="1"/>
  <c r="AD41" i="2"/>
  <c r="AD42" i="2" s="1"/>
  <c r="AC41" i="2"/>
  <c r="AC42" i="2" s="1"/>
  <c r="AB41" i="2"/>
  <c r="AB42" i="2" s="1"/>
  <c r="AA41" i="2"/>
  <c r="AA42" i="2" s="1"/>
  <c r="Z41" i="2"/>
  <c r="Z42" i="2" s="1"/>
  <c r="Y41" i="2"/>
  <c r="Y42" i="2" s="1"/>
  <c r="X41" i="2"/>
  <c r="X42" i="2" s="1"/>
  <c r="W41" i="2"/>
  <c r="W42" i="2" s="1"/>
  <c r="V41" i="2"/>
  <c r="V42" i="2" s="1"/>
  <c r="U41" i="2"/>
  <c r="U42" i="2" s="1"/>
  <c r="T41" i="2"/>
  <c r="T42" i="2" s="1"/>
  <c r="S41" i="2"/>
  <c r="S42" i="2" s="1"/>
  <c r="R41" i="2"/>
  <c r="R42" i="2" s="1"/>
  <c r="Q41" i="2"/>
  <c r="Q42" i="2" s="1"/>
  <c r="P41" i="2"/>
  <c r="P42" i="2" s="1"/>
  <c r="O41" i="2"/>
  <c r="O42" i="2" s="1"/>
  <c r="N41" i="2"/>
  <c r="N42" i="2" s="1"/>
  <c r="M41" i="2"/>
  <c r="M42" i="2" s="1"/>
  <c r="L41" i="2"/>
  <c r="L42" i="2" s="1"/>
  <c r="K41" i="2"/>
  <c r="K42" i="2" s="1"/>
  <c r="J41" i="2"/>
  <c r="J42" i="2" s="1"/>
  <c r="I41" i="2"/>
  <c r="I42" i="2" s="1"/>
  <c r="H41" i="2"/>
  <c r="H42" i="2" s="1"/>
  <c r="G41" i="2"/>
  <c r="G42" i="2" s="1"/>
  <c r="F41" i="2"/>
  <c r="D41" i="2"/>
  <c r="B41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AL37" i="2" s="1"/>
  <c r="F39" i="2"/>
  <c r="BA37" i="2"/>
  <c r="AG37" i="2"/>
  <c r="AG38" i="2" s="1"/>
  <c r="AF37" i="2"/>
  <c r="AF38" i="2" s="1"/>
  <c r="AE37" i="2"/>
  <c r="AE38" i="2" s="1"/>
  <c r="AD37" i="2"/>
  <c r="AD38" i="2" s="1"/>
  <c r="AC37" i="2"/>
  <c r="AC38" i="2" s="1"/>
  <c r="AB37" i="2"/>
  <c r="AB38" i="2" s="1"/>
  <c r="AA37" i="2"/>
  <c r="AA38" i="2" s="1"/>
  <c r="Z37" i="2"/>
  <c r="Z38" i="2" s="1"/>
  <c r="Y37" i="2"/>
  <c r="Y38" i="2" s="1"/>
  <c r="X37" i="2"/>
  <c r="X38" i="2" s="1"/>
  <c r="W37" i="2"/>
  <c r="W38" i="2" s="1"/>
  <c r="V37" i="2"/>
  <c r="V38" i="2" s="1"/>
  <c r="U37" i="2"/>
  <c r="U38" i="2" s="1"/>
  <c r="T37" i="2"/>
  <c r="T38" i="2" s="1"/>
  <c r="S37" i="2"/>
  <c r="S38" i="2" s="1"/>
  <c r="R37" i="2"/>
  <c r="R38" i="2" s="1"/>
  <c r="Q37" i="2"/>
  <c r="Q38" i="2" s="1"/>
  <c r="P37" i="2"/>
  <c r="P38" i="2" s="1"/>
  <c r="O37" i="2"/>
  <c r="O38" i="2" s="1"/>
  <c r="N37" i="2"/>
  <c r="N38" i="2" s="1"/>
  <c r="M37" i="2"/>
  <c r="M38" i="2" s="1"/>
  <c r="L37" i="2"/>
  <c r="L38" i="2" s="1"/>
  <c r="K37" i="2"/>
  <c r="K38" i="2" s="1"/>
  <c r="J37" i="2"/>
  <c r="J38" i="2" s="1"/>
  <c r="I37" i="2"/>
  <c r="I38" i="2" s="1"/>
  <c r="H37" i="2"/>
  <c r="H38" i="2" s="1"/>
  <c r="G37" i="2"/>
  <c r="G38" i="2" s="1"/>
  <c r="F37" i="2"/>
  <c r="D37" i="2"/>
  <c r="B37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AL33" i="2" s="1"/>
  <c r="F35" i="2"/>
  <c r="BA33" i="2"/>
  <c r="AG33" i="2"/>
  <c r="AG34" i="2" s="1"/>
  <c r="AF33" i="2"/>
  <c r="AF34" i="2" s="1"/>
  <c r="AE33" i="2"/>
  <c r="AE34" i="2" s="1"/>
  <c r="AD33" i="2"/>
  <c r="AD34" i="2" s="1"/>
  <c r="AC33" i="2"/>
  <c r="AC34" i="2" s="1"/>
  <c r="AB33" i="2"/>
  <c r="AB34" i="2" s="1"/>
  <c r="AA33" i="2"/>
  <c r="AA34" i="2" s="1"/>
  <c r="Z33" i="2"/>
  <c r="Z34" i="2" s="1"/>
  <c r="Y33" i="2"/>
  <c r="Y34" i="2" s="1"/>
  <c r="X33" i="2"/>
  <c r="X34" i="2" s="1"/>
  <c r="W33" i="2"/>
  <c r="W34" i="2" s="1"/>
  <c r="V33" i="2"/>
  <c r="V34" i="2" s="1"/>
  <c r="U33" i="2"/>
  <c r="U34" i="2" s="1"/>
  <c r="T33" i="2"/>
  <c r="T34" i="2" s="1"/>
  <c r="S33" i="2"/>
  <c r="S34" i="2" s="1"/>
  <c r="R33" i="2"/>
  <c r="R34" i="2" s="1"/>
  <c r="Q33" i="2"/>
  <c r="Q34" i="2" s="1"/>
  <c r="P33" i="2"/>
  <c r="P34" i="2" s="1"/>
  <c r="O33" i="2"/>
  <c r="O34" i="2" s="1"/>
  <c r="N33" i="2"/>
  <c r="N34" i="2" s="1"/>
  <c r="M33" i="2"/>
  <c r="M34" i="2" s="1"/>
  <c r="L33" i="2"/>
  <c r="L34" i="2" s="1"/>
  <c r="K33" i="2"/>
  <c r="K34" i="2" s="1"/>
  <c r="J33" i="2"/>
  <c r="J34" i="2" s="1"/>
  <c r="I33" i="2"/>
  <c r="I34" i="2" s="1"/>
  <c r="H33" i="2"/>
  <c r="H34" i="2" s="1"/>
  <c r="G33" i="2"/>
  <c r="G34" i="2" s="1"/>
  <c r="F33" i="2"/>
  <c r="D33" i="2"/>
  <c r="B33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AL29" i="2" s="1"/>
  <c r="F31" i="2"/>
  <c r="BA29" i="2"/>
  <c r="AG29" i="2"/>
  <c r="AG30" i="2" s="1"/>
  <c r="AF29" i="2"/>
  <c r="AF30" i="2" s="1"/>
  <c r="AE29" i="2"/>
  <c r="AE30" i="2" s="1"/>
  <c r="AD29" i="2"/>
  <c r="AD30" i="2" s="1"/>
  <c r="AC29" i="2"/>
  <c r="AC30" i="2" s="1"/>
  <c r="AB29" i="2"/>
  <c r="AB30" i="2" s="1"/>
  <c r="AA29" i="2"/>
  <c r="AA30" i="2" s="1"/>
  <c r="Z29" i="2"/>
  <c r="Z30" i="2" s="1"/>
  <c r="Y29" i="2"/>
  <c r="Y30" i="2" s="1"/>
  <c r="X29" i="2"/>
  <c r="X30" i="2" s="1"/>
  <c r="W29" i="2"/>
  <c r="W30" i="2" s="1"/>
  <c r="V29" i="2"/>
  <c r="V30" i="2" s="1"/>
  <c r="U29" i="2"/>
  <c r="U30" i="2" s="1"/>
  <c r="T29" i="2"/>
  <c r="T30" i="2" s="1"/>
  <c r="S29" i="2"/>
  <c r="S30" i="2" s="1"/>
  <c r="R29" i="2"/>
  <c r="R30" i="2" s="1"/>
  <c r="Q29" i="2"/>
  <c r="Q30" i="2" s="1"/>
  <c r="P29" i="2"/>
  <c r="P30" i="2" s="1"/>
  <c r="O29" i="2"/>
  <c r="O30" i="2" s="1"/>
  <c r="N29" i="2"/>
  <c r="N30" i="2" s="1"/>
  <c r="M29" i="2"/>
  <c r="M30" i="2" s="1"/>
  <c r="L29" i="2"/>
  <c r="L30" i="2" s="1"/>
  <c r="K29" i="2"/>
  <c r="K30" i="2" s="1"/>
  <c r="J29" i="2"/>
  <c r="J30" i="2" s="1"/>
  <c r="I29" i="2"/>
  <c r="I30" i="2" s="1"/>
  <c r="H29" i="2"/>
  <c r="H30" i="2" s="1"/>
  <c r="G29" i="2"/>
  <c r="G30" i="2" s="1"/>
  <c r="F29" i="2"/>
  <c r="D29" i="2"/>
  <c r="B29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AL25" i="2" s="1"/>
  <c r="F27" i="2"/>
  <c r="BA25" i="2"/>
  <c r="AG25" i="2"/>
  <c r="AG26" i="2" s="1"/>
  <c r="AF25" i="2"/>
  <c r="AF26" i="2" s="1"/>
  <c r="AE25" i="2"/>
  <c r="AE26" i="2" s="1"/>
  <c r="AD25" i="2"/>
  <c r="AD26" i="2" s="1"/>
  <c r="AC25" i="2"/>
  <c r="AC26" i="2" s="1"/>
  <c r="AB25" i="2"/>
  <c r="AB26" i="2" s="1"/>
  <c r="AA25" i="2"/>
  <c r="AA26" i="2" s="1"/>
  <c r="Z25" i="2"/>
  <c r="Z26" i="2" s="1"/>
  <c r="Y25" i="2"/>
  <c r="Y26" i="2" s="1"/>
  <c r="X25" i="2"/>
  <c r="X26" i="2" s="1"/>
  <c r="W25" i="2"/>
  <c r="W26" i="2" s="1"/>
  <c r="V25" i="2"/>
  <c r="V26" i="2" s="1"/>
  <c r="U25" i="2"/>
  <c r="U26" i="2" s="1"/>
  <c r="T25" i="2"/>
  <c r="T26" i="2" s="1"/>
  <c r="S25" i="2"/>
  <c r="S26" i="2" s="1"/>
  <c r="R25" i="2"/>
  <c r="R26" i="2" s="1"/>
  <c r="Q25" i="2"/>
  <c r="Q26" i="2" s="1"/>
  <c r="P25" i="2"/>
  <c r="P26" i="2" s="1"/>
  <c r="O25" i="2"/>
  <c r="O26" i="2" s="1"/>
  <c r="N25" i="2"/>
  <c r="N26" i="2" s="1"/>
  <c r="M25" i="2"/>
  <c r="M26" i="2" s="1"/>
  <c r="L25" i="2"/>
  <c r="L26" i="2" s="1"/>
  <c r="K25" i="2"/>
  <c r="K26" i="2" s="1"/>
  <c r="J25" i="2"/>
  <c r="J26" i="2" s="1"/>
  <c r="I25" i="2"/>
  <c r="I26" i="2" s="1"/>
  <c r="H25" i="2"/>
  <c r="H26" i="2" s="1"/>
  <c r="G25" i="2"/>
  <c r="G26" i="2" s="1"/>
  <c r="F25" i="2"/>
  <c r="D25" i="2"/>
  <c r="B25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AL21" i="2" s="1"/>
  <c r="F23" i="2"/>
  <c r="BA21" i="2"/>
  <c r="AG21" i="2"/>
  <c r="AG22" i="2" s="1"/>
  <c r="AF21" i="2"/>
  <c r="AF22" i="2" s="1"/>
  <c r="AE21" i="2"/>
  <c r="AE22" i="2" s="1"/>
  <c r="AD21" i="2"/>
  <c r="AD22" i="2" s="1"/>
  <c r="AC21" i="2"/>
  <c r="AC22" i="2" s="1"/>
  <c r="AB21" i="2"/>
  <c r="AB22" i="2" s="1"/>
  <c r="AA21" i="2"/>
  <c r="AA22" i="2" s="1"/>
  <c r="Z21" i="2"/>
  <c r="Z22" i="2" s="1"/>
  <c r="Y21" i="2"/>
  <c r="Y22" i="2" s="1"/>
  <c r="X21" i="2"/>
  <c r="X22" i="2" s="1"/>
  <c r="W21" i="2"/>
  <c r="W22" i="2" s="1"/>
  <c r="V21" i="2"/>
  <c r="V22" i="2" s="1"/>
  <c r="U21" i="2"/>
  <c r="U22" i="2" s="1"/>
  <c r="T21" i="2"/>
  <c r="T22" i="2" s="1"/>
  <c r="S21" i="2"/>
  <c r="S22" i="2" s="1"/>
  <c r="R21" i="2"/>
  <c r="R22" i="2" s="1"/>
  <c r="Q21" i="2"/>
  <c r="Q22" i="2" s="1"/>
  <c r="P21" i="2"/>
  <c r="P22" i="2" s="1"/>
  <c r="O21" i="2"/>
  <c r="O22" i="2" s="1"/>
  <c r="N21" i="2"/>
  <c r="N22" i="2" s="1"/>
  <c r="M21" i="2"/>
  <c r="M22" i="2" s="1"/>
  <c r="L21" i="2"/>
  <c r="L22" i="2" s="1"/>
  <c r="K21" i="2"/>
  <c r="K22" i="2" s="1"/>
  <c r="J21" i="2"/>
  <c r="J22" i="2" s="1"/>
  <c r="I21" i="2"/>
  <c r="I22" i="2" s="1"/>
  <c r="H21" i="2"/>
  <c r="H22" i="2" s="1"/>
  <c r="G21" i="2"/>
  <c r="G22" i="2" s="1"/>
  <c r="F21" i="2"/>
  <c r="D21" i="2"/>
  <c r="B21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AL17" i="2" s="1"/>
  <c r="F19" i="2"/>
  <c r="BA17" i="2"/>
  <c r="AG17" i="2"/>
  <c r="AG18" i="2" s="1"/>
  <c r="AF17" i="2"/>
  <c r="AF18" i="2" s="1"/>
  <c r="AE17" i="2"/>
  <c r="AE18" i="2" s="1"/>
  <c r="AD17" i="2"/>
  <c r="AD18" i="2" s="1"/>
  <c r="AC17" i="2"/>
  <c r="AC18" i="2" s="1"/>
  <c r="AB17" i="2"/>
  <c r="AB18" i="2" s="1"/>
  <c r="AA17" i="2"/>
  <c r="AA18" i="2" s="1"/>
  <c r="Z17" i="2"/>
  <c r="Z18" i="2" s="1"/>
  <c r="Y17" i="2"/>
  <c r="Y18" i="2" s="1"/>
  <c r="X17" i="2"/>
  <c r="X18" i="2" s="1"/>
  <c r="W17" i="2"/>
  <c r="W18" i="2" s="1"/>
  <c r="V17" i="2"/>
  <c r="V18" i="2" s="1"/>
  <c r="U17" i="2"/>
  <c r="U18" i="2" s="1"/>
  <c r="T17" i="2"/>
  <c r="T18" i="2" s="1"/>
  <c r="S17" i="2"/>
  <c r="S18" i="2" s="1"/>
  <c r="R17" i="2"/>
  <c r="R18" i="2" s="1"/>
  <c r="Q17" i="2"/>
  <c r="Q18" i="2" s="1"/>
  <c r="P17" i="2"/>
  <c r="P18" i="2" s="1"/>
  <c r="O17" i="2"/>
  <c r="O18" i="2" s="1"/>
  <c r="N17" i="2"/>
  <c r="N18" i="2" s="1"/>
  <c r="M17" i="2"/>
  <c r="M18" i="2" s="1"/>
  <c r="L17" i="2"/>
  <c r="L18" i="2" s="1"/>
  <c r="K17" i="2"/>
  <c r="K18" i="2" s="1"/>
  <c r="J17" i="2"/>
  <c r="J18" i="2" s="1"/>
  <c r="I17" i="2"/>
  <c r="I18" i="2" s="1"/>
  <c r="H17" i="2"/>
  <c r="H18" i="2" s="1"/>
  <c r="G17" i="2"/>
  <c r="G18" i="2" s="1"/>
  <c r="F17" i="2"/>
  <c r="D17" i="2"/>
  <c r="B17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AL13" i="2" s="1"/>
  <c r="F15" i="2"/>
  <c r="BA13" i="2"/>
  <c r="AG13" i="2"/>
  <c r="AG14" i="2" s="1"/>
  <c r="AF13" i="2"/>
  <c r="AE13" i="2"/>
  <c r="AE14" i="2" s="1"/>
  <c r="AD13" i="2"/>
  <c r="AC13" i="2"/>
  <c r="AC14" i="2" s="1"/>
  <c r="AB13" i="2"/>
  <c r="AA13" i="2"/>
  <c r="AA14" i="2" s="1"/>
  <c r="Z13" i="2"/>
  <c r="Y13" i="2"/>
  <c r="Y14" i="2" s="1"/>
  <c r="X13" i="2"/>
  <c r="W13" i="2"/>
  <c r="W14" i="2" s="1"/>
  <c r="V13" i="2"/>
  <c r="U13" i="2"/>
  <c r="U14" i="2" s="1"/>
  <c r="T13" i="2"/>
  <c r="S13" i="2"/>
  <c r="S14" i="2" s="1"/>
  <c r="R13" i="2"/>
  <c r="Q13" i="2"/>
  <c r="Q14" i="2" s="1"/>
  <c r="P13" i="2"/>
  <c r="O13" i="2"/>
  <c r="O14" i="2" s="1"/>
  <c r="N13" i="2"/>
  <c r="M13" i="2"/>
  <c r="M14" i="2" s="1"/>
  <c r="L13" i="2"/>
  <c r="K13" i="2"/>
  <c r="K14" i="2" s="1"/>
  <c r="J13" i="2"/>
  <c r="I13" i="2"/>
  <c r="I14" i="2" s="1"/>
  <c r="H13" i="2"/>
  <c r="G13" i="2"/>
  <c r="G14" i="2" s="1"/>
  <c r="F13" i="2"/>
  <c r="D13" i="2"/>
  <c r="B13" i="2"/>
  <c r="AO4" i="2"/>
  <c r="AK344" i="2" s="1"/>
  <c r="BA337" i="2" l="1"/>
  <c r="BA337" i="4"/>
  <c r="F22" i="3"/>
  <c r="AY21" i="3" s="1"/>
  <c r="AY37" i="3"/>
  <c r="F38" i="3"/>
  <c r="F54" i="3"/>
  <c r="AY53" i="3" s="1"/>
  <c r="F306" i="2"/>
  <c r="AY305" i="2" s="1"/>
  <c r="F310" i="2"/>
  <c r="AY309" i="2" s="1"/>
  <c r="F314" i="2"/>
  <c r="AY313" i="2" s="1"/>
  <c r="F318" i="2"/>
  <c r="AY317" i="2" s="1"/>
  <c r="F322" i="2"/>
  <c r="AY321" i="2" s="1"/>
  <c r="F326" i="2"/>
  <c r="AY325" i="2" s="1"/>
  <c r="BA337" i="3"/>
  <c r="AY141" i="3"/>
  <c r="AT141" i="3"/>
  <c r="AY149" i="3"/>
  <c r="AT149" i="3"/>
  <c r="AY157" i="3"/>
  <c r="AT157" i="3"/>
  <c r="AY165" i="3"/>
  <c r="AT165" i="3"/>
  <c r="AY173" i="3"/>
  <c r="AT173" i="3"/>
  <c r="F254" i="3"/>
  <c r="AY253" i="3" s="1"/>
  <c r="AP261" i="3"/>
  <c r="AX261" i="3"/>
  <c r="AP269" i="3"/>
  <c r="AX269" i="3"/>
  <c r="AP277" i="3"/>
  <c r="AX277" i="3"/>
  <c r="AP285" i="3"/>
  <c r="AX285" i="3"/>
  <c r="AP293" i="3"/>
  <c r="AX293" i="3"/>
  <c r="F18" i="4"/>
  <c r="AY17" i="4" s="1"/>
  <c r="AP141" i="3"/>
  <c r="AX141" i="3"/>
  <c r="AP149" i="3"/>
  <c r="AX149" i="3"/>
  <c r="AP157" i="3"/>
  <c r="AX157" i="3"/>
  <c r="AP165" i="3"/>
  <c r="AX165" i="3"/>
  <c r="AP173" i="3"/>
  <c r="AX173" i="3"/>
  <c r="AP253" i="3"/>
  <c r="AY261" i="3"/>
  <c r="AT261" i="3"/>
  <c r="AY269" i="3"/>
  <c r="AT269" i="3"/>
  <c r="AY277" i="3"/>
  <c r="AT277" i="3"/>
  <c r="AY285" i="3"/>
  <c r="AT285" i="3"/>
  <c r="AY293" i="3"/>
  <c r="AT293" i="3"/>
  <c r="F62" i="4"/>
  <c r="AY61" i="4" s="1"/>
  <c r="F70" i="4"/>
  <c r="AY69" i="4" s="1"/>
  <c r="F78" i="4"/>
  <c r="AY77" i="4" s="1"/>
  <c r="F86" i="4"/>
  <c r="AY85" i="4" s="1"/>
  <c r="F94" i="4"/>
  <c r="AY93" i="4" s="1"/>
  <c r="F102" i="4"/>
  <c r="AY101" i="4" s="1"/>
  <c r="F110" i="4"/>
  <c r="AY109" i="4" s="1"/>
  <c r="F118" i="4"/>
  <c r="AY117" i="4" s="1"/>
  <c r="F126" i="4"/>
  <c r="AY125" i="4" s="1"/>
  <c r="F134" i="4"/>
  <c r="AY133" i="4" s="1"/>
  <c r="F142" i="4"/>
  <c r="AY141" i="4" s="1"/>
  <c r="F150" i="4"/>
  <c r="AY149" i="4" s="1"/>
  <c r="F26" i="4"/>
  <c r="AV25" i="4" s="1"/>
  <c r="F34" i="4"/>
  <c r="AY33" i="4" s="1"/>
  <c r="F38" i="4"/>
  <c r="AT37" i="4" s="1"/>
  <c r="F42" i="4"/>
  <c r="AT41" i="4" s="1"/>
  <c r="F46" i="4"/>
  <c r="AT45" i="4" s="1"/>
  <c r="F50" i="4"/>
  <c r="AT49" i="4" s="1"/>
  <c r="F54" i="4"/>
  <c r="AT53" i="4" s="1"/>
  <c r="F58" i="4"/>
  <c r="AT57" i="4" s="1"/>
  <c r="F158" i="4"/>
  <c r="AT157" i="4" s="1"/>
  <c r="AV177" i="4"/>
  <c r="F230" i="4"/>
  <c r="AY229" i="4" s="1"/>
  <c r="F162" i="4"/>
  <c r="AT161" i="4" s="1"/>
  <c r="F166" i="4"/>
  <c r="AT165" i="4" s="1"/>
  <c r="F170" i="4"/>
  <c r="AT169" i="4" s="1"/>
  <c r="F174" i="4"/>
  <c r="AT173" i="4" s="1"/>
  <c r="F222" i="4"/>
  <c r="AY221" i="4" s="1"/>
  <c r="F286" i="4"/>
  <c r="AY285" i="4" s="1"/>
  <c r="F290" i="4"/>
  <c r="AY289" i="4" s="1"/>
  <c r="AL337" i="4"/>
  <c r="AY21" i="4"/>
  <c r="AY29" i="4"/>
  <c r="AH339" i="4"/>
  <c r="AH337" i="4"/>
  <c r="AJ339" i="4"/>
  <c r="AJ337" i="4"/>
  <c r="AR17" i="4"/>
  <c r="AZ17" i="4"/>
  <c r="AP21" i="4"/>
  <c r="AR21" i="4"/>
  <c r="AT21" i="4"/>
  <c r="AV21" i="4"/>
  <c r="AX21" i="4"/>
  <c r="AZ21" i="4"/>
  <c r="AT25" i="4"/>
  <c r="AP29" i="4"/>
  <c r="AR29" i="4"/>
  <c r="AT29" i="4"/>
  <c r="AV29" i="4"/>
  <c r="AX29" i="4"/>
  <c r="AZ29" i="4"/>
  <c r="AZ33" i="4"/>
  <c r="H339" i="4"/>
  <c r="H337" i="4"/>
  <c r="J339" i="4"/>
  <c r="J337" i="4"/>
  <c r="L339" i="4"/>
  <c r="L337" i="4"/>
  <c r="N339" i="4"/>
  <c r="N337" i="4"/>
  <c r="P339" i="4"/>
  <c r="P337" i="4"/>
  <c r="R339" i="4"/>
  <c r="R337" i="4"/>
  <c r="T339" i="4"/>
  <c r="T337" i="4"/>
  <c r="V339" i="4"/>
  <c r="V337" i="4"/>
  <c r="X339" i="4"/>
  <c r="X337" i="4"/>
  <c r="Z339" i="4"/>
  <c r="Z337" i="4"/>
  <c r="AB339" i="4"/>
  <c r="AB337" i="4"/>
  <c r="AD339" i="4"/>
  <c r="AD337" i="4"/>
  <c r="AF339" i="4"/>
  <c r="AF337" i="4"/>
  <c r="G14" i="4"/>
  <c r="I14" i="4"/>
  <c r="I339" i="4" s="1"/>
  <c r="K14" i="4"/>
  <c r="K339" i="4" s="1"/>
  <c r="M14" i="4"/>
  <c r="M339" i="4" s="1"/>
  <c r="O14" i="4"/>
  <c r="O339" i="4" s="1"/>
  <c r="Q14" i="4"/>
  <c r="Q339" i="4" s="1"/>
  <c r="S14" i="4"/>
  <c r="S339" i="4" s="1"/>
  <c r="U14" i="4"/>
  <c r="U339" i="4" s="1"/>
  <c r="W14" i="4"/>
  <c r="W339" i="4" s="1"/>
  <c r="Y14" i="4"/>
  <c r="Y339" i="4" s="1"/>
  <c r="AA14" i="4"/>
  <c r="AA339" i="4" s="1"/>
  <c r="AC14" i="4"/>
  <c r="AC339" i="4" s="1"/>
  <c r="AE14" i="4"/>
  <c r="AE339" i="4" s="1"/>
  <c r="AG14" i="4"/>
  <c r="AG339" i="4" s="1"/>
  <c r="AI339" i="4"/>
  <c r="AI337" i="4"/>
  <c r="AQ17" i="4"/>
  <c r="AK21" i="4"/>
  <c r="AM21" i="4"/>
  <c r="AQ21" i="4"/>
  <c r="AS21" i="4"/>
  <c r="AU21" i="4"/>
  <c r="AW21" i="4"/>
  <c r="AQ25" i="4"/>
  <c r="AK29" i="4"/>
  <c r="AM29" i="4"/>
  <c r="AQ29" i="4"/>
  <c r="AS29" i="4"/>
  <c r="AU29" i="4"/>
  <c r="AW29" i="4"/>
  <c r="AQ33" i="4"/>
  <c r="AZ37" i="4"/>
  <c r="AR41" i="4"/>
  <c r="AV41" i="4"/>
  <c r="AZ41" i="4"/>
  <c r="AZ45" i="4"/>
  <c r="AV49" i="4"/>
  <c r="AZ53" i="4"/>
  <c r="AR57" i="4"/>
  <c r="AV57" i="4"/>
  <c r="AZ57" i="4"/>
  <c r="AY65" i="4"/>
  <c r="AY73" i="4"/>
  <c r="AY81" i="4"/>
  <c r="AY89" i="4"/>
  <c r="AY97" i="4"/>
  <c r="AY105" i="4"/>
  <c r="AY113" i="4"/>
  <c r="AY121" i="4"/>
  <c r="AY129" i="4"/>
  <c r="AY137" i="4"/>
  <c r="AY145" i="4"/>
  <c r="AY153" i="4"/>
  <c r="AP61" i="4"/>
  <c r="AR61" i="4"/>
  <c r="AT61" i="4"/>
  <c r="AV61" i="4"/>
  <c r="AX61" i="4"/>
  <c r="AZ61" i="4"/>
  <c r="AP65" i="4"/>
  <c r="AR65" i="4"/>
  <c r="AT65" i="4"/>
  <c r="AV65" i="4"/>
  <c r="AX65" i="4"/>
  <c r="AZ65" i="4"/>
  <c r="AT69" i="4"/>
  <c r="AP73" i="4"/>
  <c r="AR73" i="4"/>
  <c r="AT73" i="4"/>
  <c r="AV73" i="4"/>
  <c r="AX73" i="4"/>
  <c r="AZ73" i="4"/>
  <c r="AR77" i="4"/>
  <c r="AZ77" i="4"/>
  <c r="AP81" i="4"/>
  <c r="AR81" i="4"/>
  <c r="AT81" i="4"/>
  <c r="AV81" i="4"/>
  <c r="AX81" i="4"/>
  <c r="AZ81" i="4"/>
  <c r="AP85" i="4"/>
  <c r="AR85" i="4"/>
  <c r="AT85" i="4"/>
  <c r="AV85" i="4"/>
  <c r="AX85" i="4"/>
  <c r="AZ85" i="4"/>
  <c r="AP89" i="4"/>
  <c r="AR89" i="4"/>
  <c r="AT89" i="4"/>
  <c r="AV89" i="4"/>
  <c r="AX89" i="4"/>
  <c r="AZ89" i="4"/>
  <c r="AP93" i="4"/>
  <c r="AR93" i="4"/>
  <c r="AT93" i="4"/>
  <c r="AV93" i="4"/>
  <c r="AX93" i="4"/>
  <c r="AZ93" i="4"/>
  <c r="AP97" i="4"/>
  <c r="AR97" i="4"/>
  <c r="AT97" i="4"/>
  <c r="AV97" i="4"/>
  <c r="AX97" i="4"/>
  <c r="AZ97" i="4"/>
  <c r="AP105" i="4"/>
  <c r="AR105" i="4"/>
  <c r="AT105" i="4"/>
  <c r="AV105" i="4"/>
  <c r="AX105" i="4"/>
  <c r="AZ105" i="4"/>
  <c r="AV109" i="4"/>
  <c r="AP113" i="4"/>
  <c r="AR113" i="4"/>
  <c r="AT113" i="4"/>
  <c r="AV113" i="4"/>
  <c r="AX113" i="4"/>
  <c r="AZ113" i="4"/>
  <c r="AP117" i="4"/>
  <c r="AR117" i="4"/>
  <c r="AT117" i="4"/>
  <c r="AV117" i="4"/>
  <c r="AX117" i="4"/>
  <c r="AZ117" i="4"/>
  <c r="AP121" i="4"/>
  <c r="AR121" i="4"/>
  <c r="AT121" i="4"/>
  <c r="AV121" i="4"/>
  <c r="AX121" i="4"/>
  <c r="AZ121" i="4"/>
  <c r="AP125" i="4"/>
  <c r="AR125" i="4"/>
  <c r="AT125" i="4"/>
  <c r="AV125" i="4"/>
  <c r="AX125" i="4"/>
  <c r="AZ125" i="4"/>
  <c r="AP129" i="4"/>
  <c r="AR129" i="4"/>
  <c r="AT129" i="4"/>
  <c r="AV129" i="4"/>
  <c r="AX129" i="4"/>
  <c r="AZ129" i="4"/>
  <c r="AP137" i="4"/>
  <c r="AR137" i="4"/>
  <c r="AT137" i="4"/>
  <c r="AV137" i="4"/>
  <c r="AX137" i="4"/>
  <c r="AZ137" i="4"/>
  <c r="AR141" i="4"/>
  <c r="AZ141" i="4"/>
  <c r="AP145" i="4"/>
  <c r="AR145" i="4"/>
  <c r="AT145" i="4"/>
  <c r="AV145" i="4"/>
  <c r="AX145" i="4"/>
  <c r="AZ145" i="4"/>
  <c r="AP149" i="4"/>
  <c r="AR149" i="4"/>
  <c r="AT149" i="4"/>
  <c r="AV149" i="4"/>
  <c r="AX149" i="4"/>
  <c r="AZ149" i="4"/>
  <c r="AP153" i="4"/>
  <c r="AR153" i="4"/>
  <c r="AT153" i="4"/>
  <c r="AV153" i="4"/>
  <c r="AX153" i="4"/>
  <c r="AZ153" i="4"/>
  <c r="G182" i="4"/>
  <c r="AX181" i="4" s="1"/>
  <c r="AT181" i="4"/>
  <c r="G186" i="4"/>
  <c r="AZ185" i="4" s="1"/>
  <c r="AQ37" i="4"/>
  <c r="AK41" i="4"/>
  <c r="AM41" i="4"/>
  <c r="AQ41" i="4"/>
  <c r="AS41" i="4"/>
  <c r="AU41" i="4"/>
  <c r="AW41" i="4"/>
  <c r="AK45" i="4"/>
  <c r="AQ45" i="4"/>
  <c r="AS45" i="4"/>
  <c r="AU45" i="4"/>
  <c r="AK49" i="4"/>
  <c r="AU49" i="4"/>
  <c r="AK53" i="4"/>
  <c r="AU53" i="4"/>
  <c r="AK57" i="4"/>
  <c r="AM57" i="4"/>
  <c r="AQ57" i="4"/>
  <c r="AS57" i="4"/>
  <c r="AU57" i="4"/>
  <c r="AW57" i="4"/>
  <c r="AK61" i="4"/>
  <c r="AM61" i="4"/>
  <c r="AQ61" i="4"/>
  <c r="AS61" i="4"/>
  <c r="AU61" i="4"/>
  <c r="AW61" i="4"/>
  <c r="AK65" i="4"/>
  <c r="AM65" i="4"/>
  <c r="AQ65" i="4"/>
  <c r="AS65" i="4"/>
  <c r="AU65" i="4"/>
  <c r="AW65" i="4"/>
  <c r="AS69" i="4"/>
  <c r="AK73" i="4"/>
  <c r="AM73" i="4"/>
  <c r="AQ73" i="4"/>
  <c r="AS73" i="4"/>
  <c r="AU73" i="4"/>
  <c r="AW73" i="4"/>
  <c r="AM77" i="4"/>
  <c r="AW77" i="4"/>
  <c r="AK81" i="4"/>
  <c r="AM81" i="4"/>
  <c r="AQ81" i="4"/>
  <c r="AS81" i="4"/>
  <c r="AU81" i="4"/>
  <c r="AW81" i="4"/>
  <c r="AK85" i="4"/>
  <c r="AM85" i="4"/>
  <c r="AQ85" i="4"/>
  <c r="AS85" i="4"/>
  <c r="AU85" i="4"/>
  <c r="AW85" i="4"/>
  <c r="AK89" i="4"/>
  <c r="AM89" i="4"/>
  <c r="AQ89" i="4"/>
  <c r="AS89" i="4"/>
  <c r="AU89" i="4"/>
  <c r="AW89" i="4"/>
  <c r="AK93" i="4"/>
  <c r="AM93" i="4"/>
  <c r="AQ93" i="4"/>
  <c r="AS93" i="4"/>
  <c r="AU93" i="4"/>
  <c r="AW93" i="4"/>
  <c r="AK97" i="4"/>
  <c r="AM97" i="4"/>
  <c r="AQ97" i="4"/>
  <c r="AS97" i="4"/>
  <c r="AU97" i="4"/>
  <c r="AW97" i="4"/>
  <c r="AK101" i="4"/>
  <c r="AU101" i="4"/>
  <c r="AK105" i="4"/>
  <c r="AM105" i="4"/>
  <c r="AQ105" i="4"/>
  <c r="AS105" i="4"/>
  <c r="AU105" i="4"/>
  <c r="AW105" i="4"/>
  <c r="AM109" i="4"/>
  <c r="AW109" i="4"/>
  <c r="AK113" i="4"/>
  <c r="AM113" i="4"/>
  <c r="AQ113" i="4"/>
  <c r="AS113" i="4"/>
  <c r="AU113" i="4"/>
  <c r="AW113" i="4"/>
  <c r="AK117" i="4"/>
  <c r="AM117" i="4"/>
  <c r="AQ117" i="4"/>
  <c r="AS117" i="4"/>
  <c r="AU117" i="4"/>
  <c r="AW117" i="4"/>
  <c r="AK121" i="4"/>
  <c r="AM121" i="4"/>
  <c r="AQ121" i="4"/>
  <c r="AS121" i="4"/>
  <c r="AU121" i="4"/>
  <c r="AW121" i="4"/>
  <c r="AK125" i="4"/>
  <c r="AM125" i="4"/>
  <c r="AQ125" i="4"/>
  <c r="AS125" i="4"/>
  <c r="AU125" i="4"/>
  <c r="AW125" i="4"/>
  <c r="AK129" i="4"/>
  <c r="AM129" i="4"/>
  <c r="AQ129" i="4"/>
  <c r="AS129" i="4"/>
  <c r="AU129" i="4"/>
  <c r="AW129" i="4"/>
  <c r="AK133" i="4"/>
  <c r="AU133" i="4"/>
  <c r="AK137" i="4"/>
  <c r="AM137" i="4"/>
  <c r="AQ137" i="4"/>
  <c r="AS137" i="4"/>
  <c r="AU137" i="4"/>
  <c r="AW137" i="4"/>
  <c r="AM141" i="4"/>
  <c r="AW141" i="4"/>
  <c r="AK145" i="4"/>
  <c r="AM145" i="4"/>
  <c r="AQ145" i="4"/>
  <c r="AS145" i="4"/>
  <c r="AU145" i="4"/>
  <c r="AW145" i="4"/>
  <c r="AK149" i="4"/>
  <c r="AM149" i="4"/>
  <c r="AQ149" i="4"/>
  <c r="AS149" i="4"/>
  <c r="AU149" i="4"/>
  <c r="AW149" i="4"/>
  <c r="AK153" i="4"/>
  <c r="AM153" i="4"/>
  <c r="AQ153" i="4"/>
  <c r="AS153" i="4"/>
  <c r="AU153" i="4"/>
  <c r="AW153" i="4"/>
  <c r="AR157" i="4"/>
  <c r="AV157" i="4"/>
  <c r="AZ157" i="4"/>
  <c r="AR161" i="4"/>
  <c r="AV161" i="4"/>
  <c r="AZ161" i="4"/>
  <c r="AR165" i="4"/>
  <c r="AV165" i="4"/>
  <c r="AZ165" i="4"/>
  <c r="AR173" i="4"/>
  <c r="AR177" i="4"/>
  <c r="AZ177" i="4"/>
  <c r="AK157" i="4"/>
  <c r="AM157" i="4"/>
  <c r="AQ157" i="4"/>
  <c r="AS157" i="4"/>
  <c r="AU157" i="4"/>
  <c r="AW157" i="4"/>
  <c r="AK161" i="4"/>
  <c r="AM161" i="4"/>
  <c r="AQ161" i="4"/>
  <c r="AS161" i="4"/>
  <c r="AU161" i="4"/>
  <c r="AW161" i="4"/>
  <c r="AK165" i="4"/>
  <c r="AM165" i="4"/>
  <c r="AQ165" i="4"/>
  <c r="AS165" i="4"/>
  <c r="AU165" i="4"/>
  <c r="AW165" i="4"/>
  <c r="AK169" i="4"/>
  <c r="AU169" i="4"/>
  <c r="AQ173" i="4"/>
  <c r="AY177" i="4"/>
  <c r="AW177" i="4"/>
  <c r="AU177" i="4"/>
  <c r="AS177" i="4"/>
  <c r="AQ177" i="4"/>
  <c r="AM177" i="4"/>
  <c r="AK177" i="4"/>
  <c r="AP177" i="4"/>
  <c r="AT177" i="4"/>
  <c r="AX177" i="4"/>
  <c r="AY189" i="4"/>
  <c r="AP189" i="4"/>
  <c r="AT189" i="4"/>
  <c r="AX189" i="4"/>
  <c r="AY193" i="4"/>
  <c r="AP193" i="4"/>
  <c r="AT193" i="4"/>
  <c r="AX193" i="4"/>
  <c r="AY197" i="4"/>
  <c r="AP197" i="4"/>
  <c r="AT197" i="4"/>
  <c r="AX197" i="4"/>
  <c r="AY201" i="4"/>
  <c r="AP201" i="4"/>
  <c r="AT201" i="4"/>
  <c r="AX201" i="4"/>
  <c r="AY205" i="4"/>
  <c r="AP205" i="4"/>
  <c r="AT205" i="4"/>
  <c r="AX205" i="4"/>
  <c r="AY209" i="4"/>
  <c r="AP209" i="4"/>
  <c r="AT209" i="4"/>
  <c r="AX209" i="4"/>
  <c r="AY217" i="4"/>
  <c r="AY225" i="4"/>
  <c r="AY233" i="4"/>
  <c r="AR189" i="4"/>
  <c r="AV189" i="4"/>
  <c r="AZ189" i="4"/>
  <c r="AR193" i="4"/>
  <c r="AV193" i="4"/>
  <c r="AZ193" i="4"/>
  <c r="AR197" i="4"/>
  <c r="AV197" i="4"/>
  <c r="AZ197" i="4"/>
  <c r="AR201" i="4"/>
  <c r="AV201" i="4"/>
  <c r="AZ201" i="4"/>
  <c r="AR205" i="4"/>
  <c r="AV205" i="4"/>
  <c r="AZ205" i="4"/>
  <c r="AR209" i="4"/>
  <c r="AV209" i="4"/>
  <c r="AZ209" i="4"/>
  <c r="G214" i="4"/>
  <c r="AT213" i="4" s="1"/>
  <c r="AP217" i="4"/>
  <c r="AR217" i="4"/>
  <c r="AT217" i="4"/>
  <c r="AV217" i="4"/>
  <c r="AX217" i="4"/>
  <c r="AZ217" i="4"/>
  <c r="AP221" i="4"/>
  <c r="AR221" i="4"/>
  <c r="AT221" i="4"/>
  <c r="AV221" i="4"/>
  <c r="AX221" i="4"/>
  <c r="AZ221" i="4"/>
  <c r="AP225" i="4"/>
  <c r="AR225" i="4"/>
  <c r="AT225" i="4"/>
  <c r="AV225" i="4"/>
  <c r="AX225" i="4"/>
  <c r="AZ225" i="4"/>
  <c r="AR229" i="4"/>
  <c r="AZ229" i="4"/>
  <c r="AP233" i="4"/>
  <c r="AR233" i="4"/>
  <c r="AT233" i="4"/>
  <c r="AV233" i="4"/>
  <c r="AX233" i="4"/>
  <c r="AZ233" i="4"/>
  <c r="AR237" i="4"/>
  <c r="AV237" i="4"/>
  <c r="AZ237" i="4"/>
  <c r="AR241" i="4"/>
  <c r="AV241" i="4"/>
  <c r="AZ241" i="4"/>
  <c r="AR245" i="4"/>
  <c r="AV245" i="4"/>
  <c r="AZ245" i="4"/>
  <c r="AR249" i="4"/>
  <c r="AV249" i="4"/>
  <c r="AZ249" i="4"/>
  <c r="AR253" i="4"/>
  <c r="AV253" i="4"/>
  <c r="AZ253" i="4"/>
  <c r="AR257" i="4"/>
  <c r="AV257" i="4"/>
  <c r="AZ257" i="4"/>
  <c r="AR261" i="4"/>
  <c r="AV261" i="4"/>
  <c r="AZ261" i="4"/>
  <c r="AR265" i="4"/>
  <c r="AV265" i="4"/>
  <c r="AZ265" i="4"/>
  <c r="AR269" i="4"/>
  <c r="AV269" i="4"/>
  <c r="AZ269" i="4"/>
  <c r="AR273" i="4"/>
  <c r="AV273" i="4"/>
  <c r="AZ273" i="4"/>
  <c r="AR277" i="4"/>
  <c r="AV277" i="4"/>
  <c r="AZ277" i="4"/>
  <c r="AR281" i="4"/>
  <c r="AV281" i="4"/>
  <c r="AZ281" i="4"/>
  <c r="AK181" i="4"/>
  <c r="AM181" i="4"/>
  <c r="AQ181" i="4"/>
  <c r="AS181" i="4"/>
  <c r="AU181" i="4"/>
  <c r="AW181" i="4"/>
  <c r="AS185" i="4"/>
  <c r="AK189" i="4"/>
  <c r="AM189" i="4"/>
  <c r="AQ189" i="4"/>
  <c r="AS189" i="4"/>
  <c r="AU189" i="4"/>
  <c r="AW189" i="4"/>
  <c r="AK193" i="4"/>
  <c r="AM193" i="4"/>
  <c r="AQ193" i="4"/>
  <c r="AS193" i="4"/>
  <c r="AU193" i="4"/>
  <c r="AW193" i="4"/>
  <c r="AK197" i="4"/>
  <c r="AM197" i="4"/>
  <c r="AQ197" i="4"/>
  <c r="AS197" i="4"/>
  <c r="AU197" i="4"/>
  <c r="AW197" i="4"/>
  <c r="AK201" i="4"/>
  <c r="AM201" i="4"/>
  <c r="AQ201" i="4"/>
  <c r="AS201" i="4"/>
  <c r="AU201" i="4"/>
  <c r="AW201" i="4"/>
  <c r="AK205" i="4"/>
  <c r="AM205" i="4"/>
  <c r="AQ205" i="4"/>
  <c r="AS205" i="4"/>
  <c r="AU205" i="4"/>
  <c r="AW205" i="4"/>
  <c r="AK209" i="4"/>
  <c r="AM209" i="4"/>
  <c r="AQ209" i="4"/>
  <c r="AS209" i="4"/>
  <c r="AU209" i="4"/>
  <c r="AW209" i="4"/>
  <c r="AK217" i="4"/>
  <c r="AM217" i="4"/>
  <c r="AQ217" i="4"/>
  <c r="AS217" i="4"/>
  <c r="AU217" i="4"/>
  <c r="AW217" i="4"/>
  <c r="AK221" i="4"/>
  <c r="AM221" i="4"/>
  <c r="AQ221" i="4"/>
  <c r="AS221" i="4"/>
  <c r="AU221" i="4"/>
  <c r="AW221" i="4"/>
  <c r="AK225" i="4"/>
  <c r="AM225" i="4"/>
  <c r="AQ225" i="4"/>
  <c r="AS225" i="4"/>
  <c r="AU225" i="4"/>
  <c r="AW225" i="4"/>
  <c r="AK229" i="4"/>
  <c r="AU229" i="4"/>
  <c r="AK233" i="4"/>
  <c r="AM233" i="4"/>
  <c r="AQ233" i="4"/>
  <c r="AS233" i="4"/>
  <c r="AU233" i="4"/>
  <c r="AW233" i="4"/>
  <c r="AY237" i="4"/>
  <c r="AP237" i="4"/>
  <c r="AT237" i="4"/>
  <c r="AX237" i="4"/>
  <c r="AY241" i="4"/>
  <c r="AP241" i="4"/>
  <c r="AT241" i="4"/>
  <c r="AX241" i="4"/>
  <c r="AY245" i="4"/>
  <c r="AP245" i="4"/>
  <c r="AT245" i="4"/>
  <c r="AX245" i="4"/>
  <c r="AY249" i="4"/>
  <c r="AP249" i="4"/>
  <c r="AT249" i="4"/>
  <c r="AX249" i="4"/>
  <c r="AY253" i="4"/>
  <c r="AP253" i="4"/>
  <c r="AT253" i="4"/>
  <c r="AX253" i="4"/>
  <c r="AY257" i="4"/>
  <c r="AP257" i="4"/>
  <c r="AT257" i="4"/>
  <c r="AX257" i="4"/>
  <c r="AY261" i="4"/>
  <c r="AP261" i="4"/>
  <c r="AT261" i="4"/>
  <c r="AX261" i="4"/>
  <c r="AY265" i="4"/>
  <c r="AP265" i="4"/>
  <c r="AT265" i="4"/>
  <c r="AX265" i="4"/>
  <c r="AY269" i="4"/>
  <c r="AP269" i="4"/>
  <c r="AT269" i="4"/>
  <c r="AX269" i="4"/>
  <c r="AY273" i="4"/>
  <c r="AP273" i="4"/>
  <c r="AT273" i="4"/>
  <c r="AX273" i="4"/>
  <c r="AY277" i="4"/>
  <c r="AP277" i="4"/>
  <c r="AT277" i="4"/>
  <c r="AX277" i="4"/>
  <c r="AY281" i="4"/>
  <c r="AP281" i="4"/>
  <c r="AT281" i="4"/>
  <c r="AX281" i="4"/>
  <c r="AP285" i="4"/>
  <c r="AR285" i="4"/>
  <c r="AT285" i="4"/>
  <c r="AV285" i="4"/>
  <c r="AX285" i="4"/>
  <c r="AZ285" i="4"/>
  <c r="AR289" i="4"/>
  <c r="AZ289" i="4"/>
  <c r="AR293" i="4"/>
  <c r="AV293" i="4"/>
  <c r="AZ293" i="4"/>
  <c r="AR297" i="4"/>
  <c r="AV297" i="4"/>
  <c r="AZ297" i="4"/>
  <c r="AR301" i="4"/>
  <c r="AV301" i="4"/>
  <c r="AZ301" i="4"/>
  <c r="AR305" i="4"/>
  <c r="AV305" i="4"/>
  <c r="AZ305" i="4"/>
  <c r="AR309" i="4"/>
  <c r="AV309" i="4"/>
  <c r="AZ309" i="4"/>
  <c r="G314" i="4"/>
  <c r="AK237" i="4"/>
  <c r="AM237" i="4"/>
  <c r="AQ237" i="4"/>
  <c r="AS237" i="4"/>
  <c r="AU237" i="4"/>
  <c r="AW237" i="4"/>
  <c r="AK241" i="4"/>
  <c r="AM241" i="4"/>
  <c r="AQ241" i="4"/>
  <c r="AS241" i="4"/>
  <c r="AU241" i="4"/>
  <c r="AW241" i="4"/>
  <c r="AK245" i="4"/>
  <c r="AM245" i="4"/>
  <c r="AQ245" i="4"/>
  <c r="AS245" i="4"/>
  <c r="AU245" i="4"/>
  <c r="AW245" i="4"/>
  <c r="AK249" i="4"/>
  <c r="AM249" i="4"/>
  <c r="AQ249" i="4"/>
  <c r="AS249" i="4"/>
  <c r="AU249" i="4"/>
  <c r="AW249" i="4"/>
  <c r="AK253" i="4"/>
  <c r="AM253" i="4"/>
  <c r="AQ253" i="4"/>
  <c r="AS253" i="4"/>
  <c r="AU253" i="4"/>
  <c r="AW253" i="4"/>
  <c r="AK257" i="4"/>
  <c r="AM257" i="4"/>
  <c r="AQ257" i="4"/>
  <c r="AS257" i="4"/>
  <c r="AU257" i="4"/>
  <c r="AW257" i="4"/>
  <c r="AK261" i="4"/>
  <c r="AM261" i="4"/>
  <c r="AQ261" i="4"/>
  <c r="AS261" i="4"/>
  <c r="AU261" i="4"/>
  <c r="AW261" i="4"/>
  <c r="AK265" i="4"/>
  <c r="AM265" i="4"/>
  <c r="AQ265" i="4"/>
  <c r="AS265" i="4"/>
  <c r="AU265" i="4"/>
  <c r="AW265" i="4"/>
  <c r="AK269" i="4"/>
  <c r="AM269" i="4"/>
  <c r="AQ269" i="4"/>
  <c r="AS269" i="4"/>
  <c r="AU269" i="4"/>
  <c r="AW269" i="4"/>
  <c r="AK273" i="4"/>
  <c r="AM273" i="4"/>
  <c r="AQ273" i="4"/>
  <c r="AS273" i="4"/>
  <c r="AU273" i="4"/>
  <c r="AW273" i="4"/>
  <c r="AK277" i="4"/>
  <c r="AM277" i="4"/>
  <c r="AQ277" i="4"/>
  <c r="AS277" i="4"/>
  <c r="AU277" i="4"/>
  <c r="AW277" i="4"/>
  <c r="AK281" i="4"/>
  <c r="AM281" i="4"/>
  <c r="AQ281" i="4"/>
  <c r="AS281" i="4"/>
  <c r="AU281" i="4"/>
  <c r="AW281" i="4"/>
  <c r="AK285" i="4"/>
  <c r="AM285" i="4"/>
  <c r="AQ285" i="4"/>
  <c r="AS285" i="4"/>
  <c r="AU285" i="4"/>
  <c r="AW285" i="4"/>
  <c r="AM289" i="4"/>
  <c r="AW289" i="4"/>
  <c r="AY293" i="4"/>
  <c r="AP293" i="4"/>
  <c r="AT293" i="4"/>
  <c r="AX293" i="4"/>
  <c r="AY297" i="4"/>
  <c r="AP297" i="4"/>
  <c r="AT297" i="4"/>
  <c r="AX297" i="4"/>
  <c r="AY301" i="4"/>
  <c r="AP301" i="4"/>
  <c r="AT301" i="4"/>
  <c r="AX301" i="4"/>
  <c r="AY305" i="4"/>
  <c r="AP305" i="4"/>
  <c r="AT305" i="4"/>
  <c r="AX305" i="4"/>
  <c r="AY309" i="4"/>
  <c r="AP309" i="4"/>
  <c r="AT309" i="4"/>
  <c r="AX309" i="4"/>
  <c r="F314" i="4"/>
  <c r="F318" i="4"/>
  <c r="AP317" i="4" s="1"/>
  <c r="F322" i="4"/>
  <c r="AY321" i="4" s="1"/>
  <c r="F326" i="4"/>
  <c r="AP325" i="4" s="1"/>
  <c r="AK293" i="4"/>
  <c r="AM293" i="4"/>
  <c r="AQ293" i="4"/>
  <c r="AS293" i="4"/>
  <c r="AU293" i="4"/>
  <c r="AW293" i="4"/>
  <c r="AK297" i="4"/>
  <c r="AM297" i="4"/>
  <c r="AQ297" i="4"/>
  <c r="AS297" i="4"/>
  <c r="AU297" i="4"/>
  <c r="AW297" i="4"/>
  <c r="AK301" i="4"/>
  <c r="AM301" i="4"/>
  <c r="AQ301" i="4"/>
  <c r="AS301" i="4"/>
  <c r="AU301" i="4"/>
  <c r="AW301" i="4"/>
  <c r="AK305" i="4"/>
  <c r="AM305" i="4"/>
  <c r="AQ305" i="4"/>
  <c r="AS305" i="4"/>
  <c r="AU305" i="4"/>
  <c r="AW305" i="4"/>
  <c r="AK309" i="4"/>
  <c r="AM309" i="4"/>
  <c r="AQ309" i="4"/>
  <c r="AS309" i="4"/>
  <c r="AU309" i="4"/>
  <c r="AW309" i="4"/>
  <c r="AK329" i="4"/>
  <c r="AM329" i="4"/>
  <c r="AQ329" i="4"/>
  <c r="AS329" i="4"/>
  <c r="AU329" i="4"/>
  <c r="AW329" i="4"/>
  <c r="AY329" i="4"/>
  <c r="AK333" i="4"/>
  <c r="AM333" i="4"/>
  <c r="AQ333" i="4"/>
  <c r="AS333" i="4"/>
  <c r="AU333" i="4"/>
  <c r="AW333" i="4"/>
  <c r="AY333" i="4"/>
  <c r="AP329" i="4"/>
  <c r="AR329" i="4"/>
  <c r="AT329" i="4"/>
  <c r="AV329" i="4"/>
  <c r="AX329" i="4"/>
  <c r="AZ329" i="4"/>
  <c r="AP333" i="4"/>
  <c r="AR333" i="4"/>
  <c r="AT333" i="4"/>
  <c r="AV333" i="4"/>
  <c r="AX333" i="4"/>
  <c r="AZ333" i="4"/>
  <c r="AL337" i="3"/>
  <c r="AY29" i="3"/>
  <c r="AY45" i="3"/>
  <c r="AY61" i="3"/>
  <c r="AI339" i="3"/>
  <c r="AI337" i="3"/>
  <c r="AK17" i="3"/>
  <c r="AM17" i="3"/>
  <c r="AQ17" i="3"/>
  <c r="AS17" i="3"/>
  <c r="AU17" i="3"/>
  <c r="AW17" i="3"/>
  <c r="AY17" i="3"/>
  <c r="AP21" i="3"/>
  <c r="AR21" i="3"/>
  <c r="AT21" i="3"/>
  <c r="AV21" i="3"/>
  <c r="AX21" i="3"/>
  <c r="AZ21" i="3"/>
  <c r="AK25" i="3"/>
  <c r="AM25" i="3"/>
  <c r="AQ25" i="3"/>
  <c r="AS25" i="3"/>
  <c r="AU25" i="3"/>
  <c r="AW25" i="3"/>
  <c r="AY25" i="3"/>
  <c r="AP29" i="3"/>
  <c r="AR29" i="3"/>
  <c r="AT29" i="3"/>
  <c r="AV29" i="3"/>
  <c r="AX29" i="3"/>
  <c r="AZ29" i="3"/>
  <c r="AK33" i="3"/>
  <c r="AM33" i="3"/>
  <c r="AQ33" i="3"/>
  <c r="AS33" i="3"/>
  <c r="AU33" i="3"/>
  <c r="AW33" i="3"/>
  <c r="AY33" i="3"/>
  <c r="AP37" i="3"/>
  <c r="AR37" i="3"/>
  <c r="AT37" i="3"/>
  <c r="AV37" i="3"/>
  <c r="AX37" i="3"/>
  <c r="AZ37" i="3"/>
  <c r="AK41" i="3"/>
  <c r="AM41" i="3"/>
  <c r="AQ41" i="3"/>
  <c r="AS41" i="3"/>
  <c r="AU41" i="3"/>
  <c r="AW41" i="3"/>
  <c r="AY41" i="3"/>
  <c r="AP45" i="3"/>
  <c r="AR45" i="3"/>
  <c r="AT45" i="3"/>
  <c r="AV45" i="3"/>
  <c r="AX45" i="3"/>
  <c r="AZ45" i="3"/>
  <c r="AK49" i="3"/>
  <c r="AM49" i="3"/>
  <c r="AQ49" i="3"/>
  <c r="AS49" i="3"/>
  <c r="AU49" i="3"/>
  <c r="AW49" i="3"/>
  <c r="AY49" i="3"/>
  <c r="AP53" i="3"/>
  <c r="AR53" i="3"/>
  <c r="AT53" i="3"/>
  <c r="AV53" i="3"/>
  <c r="AX53" i="3"/>
  <c r="AZ53" i="3"/>
  <c r="AK57" i="3"/>
  <c r="AM57" i="3"/>
  <c r="AQ57" i="3"/>
  <c r="AS57" i="3"/>
  <c r="AU57" i="3"/>
  <c r="AW57" i="3"/>
  <c r="AY57" i="3"/>
  <c r="AP61" i="3"/>
  <c r="AR61" i="3"/>
  <c r="AT61" i="3"/>
  <c r="AV61" i="3"/>
  <c r="AX61" i="3"/>
  <c r="AZ61" i="3"/>
  <c r="F66" i="3"/>
  <c r="AZ65" i="3" s="1"/>
  <c r="AR69" i="3"/>
  <c r="AV69" i="3"/>
  <c r="AZ69" i="3"/>
  <c r="F74" i="3"/>
  <c r="AZ73" i="3" s="1"/>
  <c r="AR77" i="3"/>
  <c r="AV77" i="3"/>
  <c r="AZ77" i="3"/>
  <c r="F82" i="3"/>
  <c r="AZ81" i="3" s="1"/>
  <c r="AR85" i="3"/>
  <c r="AV85" i="3"/>
  <c r="AZ85" i="3"/>
  <c r="F90" i="3"/>
  <c r="AW89" i="3" s="1"/>
  <c r="AL337" i="2"/>
  <c r="I339" i="3"/>
  <c r="I337" i="3"/>
  <c r="K339" i="3"/>
  <c r="K337" i="3"/>
  <c r="M339" i="3"/>
  <c r="M337" i="3"/>
  <c r="O339" i="3"/>
  <c r="O337" i="3"/>
  <c r="Q339" i="3"/>
  <c r="Q337" i="3"/>
  <c r="S339" i="3"/>
  <c r="S337" i="3"/>
  <c r="U339" i="3"/>
  <c r="U337" i="3"/>
  <c r="W339" i="3"/>
  <c r="W337" i="3"/>
  <c r="Y339" i="3"/>
  <c r="Y337" i="3"/>
  <c r="AA339" i="3"/>
  <c r="AA337" i="3"/>
  <c r="AC339" i="3"/>
  <c r="AC337" i="3"/>
  <c r="AE339" i="3"/>
  <c r="AE337" i="3"/>
  <c r="AG339" i="3"/>
  <c r="AG337" i="3"/>
  <c r="F14" i="3"/>
  <c r="H14" i="3"/>
  <c r="H339" i="3" s="1"/>
  <c r="J14" i="3"/>
  <c r="J339" i="3" s="1"/>
  <c r="L14" i="3"/>
  <c r="L339" i="3" s="1"/>
  <c r="N14" i="3"/>
  <c r="N339" i="3" s="1"/>
  <c r="P14" i="3"/>
  <c r="P339" i="3" s="1"/>
  <c r="R14" i="3"/>
  <c r="R339" i="3" s="1"/>
  <c r="T14" i="3"/>
  <c r="T339" i="3" s="1"/>
  <c r="V14" i="3"/>
  <c r="V339" i="3" s="1"/>
  <c r="X14" i="3"/>
  <c r="X339" i="3" s="1"/>
  <c r="Z14" i="3"/>
  <c r="Z339" i="3" s="1"/>
  <c r="AB14" i="3"/>
  <c r="AB339" i="3" s="1"/>
  <c r="AD14" i="3"/>
  <c r="AD339" i="3" s="1"/>
  <c r="AF14" i="3"/>
  <c r="AF339" i="3" s="1"/>
  <c r="AH339" i="3"/>
  <c r="AH337" i="3"/>
  <c r="AJ339" i="3"/>
  <c r="AJ337" i="3"/>
  <c r="AP17" i="3"/>
  <c r="AR17" i="3"/>
  <c r="AT17" i="3"/>
  <c r="AV17" i="3"/>
  <c r="AX17" i="3"/>
  <c r="AZ17" i="3"/>
  <c r="AK21" i="3"/>
  <c r="AM21" i="3"/>
  <c r="AQ21" i="3"/>
  <c r="AS21" i="3"/>
  <c r="AU21" i="3"/>
  <c r="AW21" i="3"/>
  <c r="AP25" i="3"/>
  <c r="AR25" i="3"/>
  <c r="AT25" i="3"/>
  <c r="AV25" i="3"/>
  <c r="AX25" i="3"/>
  <c r="AZ25" i="3"/>
  <c r="AK29" i="3"/>
  <c r="AM29" i="3"/>
  <c r="AQ29" i="3"/>
  <c r="AS29" i="3"/>
  <c r="AU29" i="3"/>
  <c r="AW29" i="3"/>
  <c r="AP33" i="3"/>
  <c r="AR33" i="3"/>
  <c r="AT33" i="3"/>
  <c r="AV33" i="3"/>
  <c r="AX33" i="3"/>
  <c r="AZ33" i="3"/>
  <c r="AK37" i="3"/>
  <c r="AM37" i="3"/>
  <c r="AQ37" i="3"/>
  <c r="AS37" i="3"/>
  <c r="AU37" i="3"/>
  <c r="AW37" i="3"/>
  <c r="AP41" i="3"/>
  <c r="AR41" i="3"/>
  <c r="AT41" i="3"/>
  <c r="AV41" i="3"/>
  <c r="AX41" i="3"/>
  <c r="AZ41" i="3"/>
  <c r="AK45" i="3"/>
  <c r="AM45" i="3"/>
  <c r="AQ45" i="3"/>
  <c r="AS45" i="3"/>
  <c r="AU45" i="3"/>
  <c r="AW45" i="3"/>
  <c r="AP49" i="3"/>
  <c r="AR49" i="3"/>
  <c r="AT49" i="3"/>
  <c r="AV49" i="3"/>
  <c r="AX49" i="3"/>
  <c r="AZ49" i="3"/>
  <c r="AK53" i="3"/>
  <c r="AM53" i="3"/>
  <c r="AQ53" i="3"/>
  <c r="AS53" i="3"/>
  <c r="AU53" i="3"/>
  <c r="AW53" i="3"/>
  <c r="AP57" i="3"/>
  <c r="AR57" i="3"/>
  <c r="AT57" i="3"/>
  <c r="AV57" i="3"/>
  <c r="AX57" i="3"/>
  <c r="AZ57" i="3"/>
  <c r="AK61" i="3"/>
  <c r="AM61" i="3"/>
  <c r="AQ61" i="3"/>
  <c r="AS61" i="3"/>
  <c r="AU61" i="3"/>
  <c r="AW61" i="3"/>
  <c r="AY69" i="3"/>
  <c r="AP69" i="3"/>
  <c r="AT69" i="3"/>
  <c r="AX69" i="3"/>
  <c r="AY73" i="3"/>
  <c r="AY77" i="3"/>
  <c r="AP77" i="3"/>
  <c r="AT77" i="3"/>
  <c r="AX77" i="3"/>
  <c r="AM81" i="3"/>
  <c r="AU81" i="3"/>
  <c r="AY85" i="3"/>
  <c r="AP85" i="3"/>
  <c r="AT85" i="3"/>
  <c r="AX85" i="3"/>
  <c r="AK69" i="3"/>
  <c r="AM69" i="3"/>
  <c r="AQ69" i="3"/>
  <c r="AS69" i="3"/>
  <c r="AU69" i="3"/>
  <c r="AW69" i="3"/>
  <c r="AK77" i="3"/>
  <c r="AM77" i="3"/>
  <c r="AQ77" i="3"/>
  <c r="AS77" i="3"/>
  <c r="AU77" i="3"/>
  <c r="AW77" i="3"/>
  <c r="AK85" i="3"/>
  <c r="AM85" i="3"/>
  <c r="AQ85" i="3"/>
  <c r="AS85" i="3"/>
  <c r="AU85" i="3"/>
  <c r="AW85" i="3"/>
  <c r="G94" i="3"/>
  <c r="AT93" i="3" s="1"/>
  <c r="F98" i="3"/>
  <c r="AY97" i="3" s="1"/>
  <c r="G102" i="3"/>
  <c r="AY101" i="3" s="1"/>
  <c r="F106" i="3"/>
  <c r="AP105" i="3" s="1"/>
  <c r="G110" i="3"/>
  <c r="AZ109" i="3" s="1"/>
  <c r="F114" i="3"/>
  <c r="AP113" i="3" s="1"/>
  <c r="G118" i="3"/>
  <c r="AZ117" i="3" s="1"/>
  <c r="AY129" i="3"/>
  <c r="AP129" i="3"/>
  <c r="AT129" i="3"/>
  <c r="AX129" i="3"/>
  <c r="AY137" i="3"/>
  <c r="AP137" i="3"/>
  <c r="AT137" i="3"/>
  <c r="AX137" i="3"/>
  <c r="F122" i="3"/>
  <c r="AX121" i="3" s="1"/>
  <c r="F126" i="3"/>
  <c r="AQ125" i="3" s="1"/>
  <c r="AR129" i="3"/>
  <c r="AV129" i="3"/>
  <c r="AZ129" i="3"/>
  <c r="F134" i="3"/>
  <c r="AY133" i="3" s="1"/>
  <c r="AR137" i="3"/>
  <c r="AV137" i="3"/>
  <c r="AZ137" i="3"/>
  <c r="G182" i="3"/>
  <c r="AX181" i="3" s="1"/>
  <c r="AK129" i="3"/>
  <c r="AM129" i="3"/>
  <c r="AQ129" i="3"/>
  <c r="AS129" i="3"/>
  <c r="AU129" i="3"/>
  <c r="AW129" i="3"/>
  <c r="AK137" i="3"/>
  <c r="AM137" i="3"/>
  <c r="AQ137" i="3"/>
  <c r="AS137" i="3"/>
  <c r="AU137" i="3"/>
  <c r="AW137" i="3"/>
  <c r="AR141" i="3"/>
  <c r="AV141" i="3"/>
  <c r="AZ141" i="3"/>
  <c r="F146" i="3"/>
  <c r="AX145" i="3" s="1"/>
  <c r="AR149" i="3"/>
  <c r="AV149" i="3"/>
  <c r="AZ149" i="3"/>
  <c r="F154" i="3"/>
  <c r="AZ153" i="3" s="1"/>
  <c r="AR157" i="3"/>
  <c r="AV157" i="3"/>
  <c r="AZ157" i="3"/>
  <c r="F162" i="3"/>
  <c r="AX161" i="3" s="1"/>
  <c r="AR165" i="3"/>
  <c r="AV165" i="3"/>
  <c r="AZ165" i="3"/>
  <c r="F170" i="3"/>
  <c r="AZ169" i="3" s="1"/>
  <c r="AR173" i="3"/>
  <c r="AV173" i="3"/>
  <c r="AZ173" i="3"/>
  <c r="F178" i="3"/>
  <c r="AX177" i="3" s="1"/>
  <c r="F186" i="3"/>
  <c r="AW185" i="3" s="1"/>
  <c r="G190" i="3"/>
  <c r="AV189" i="3" s="1"/>
  <c r="F194" i="3"/>
  <c r="AW193" i="3" s="1"/>
  <c r="G198" i="3"/>
  <c r="AX197" i="3" s="1"/>
  <c r="F202" i="3"/>
  <c r="AW201" i="3" s="1"/>
  <c r="G206" i="3"/>
  <c r="AV205" i="3" s="1"/>
  <c r="F210" i="3"/>
  <c r="AW209" i="3" s="1"/>
  <c r="G214" i="3"/>
  <c r="AX213" i="3" s="1"/>
  <c r="F218" i="3"/>
  <c r="AW217" i="3" s="1"/>
  <c r="G222" i="3"/>
  <c r="AV221" i="3" s="1"/>
  <c r="F226" i="3"/>
  <c r="AW225" i="3" s="1"/>
  <c r="G230" i="3"/>
  <c r="AX229" i="3" s="1"/>
  <c r="F234" i="3"/>
  <c r="AZ233" i="3" s="1"/>
  <c r="AY233" i="3"/>
  <c r="AY181" i="3"/>
  <c r="AY237" i="3"/>
  <c r="AP237" i="3"/>
  <c r="AT237" i="3"/>
  <c r="AX237" i="3"/>
  <c r="AY245" i="3"/>
  <c r="AP245" i="3"/>
  <c r="AT245" i="3"/>
  <c r="AX245" i="3"/>
  <c r="AX301" i="3"/>
  <c r="AT301" i="3"/>
  <c r="AP301" i="3"/>
  <c r="AR237" i="3"/>
  <c r="AV237" i="3"/>
  <c r="AZ237" i="3"/>
  <c r="F242" i="3"/>
  <c r="AM241" i="3" s="1"/>
  <c r="AR245" i="3"/>
  <c r="AV245" i="3"/>
  <c r="AZ245" i="3"/>
  <c r="F250" i="3"/>
  <c r="AU249" i="3" s="1"/>
  <c r="AY301" i="3"/>
  <c r="G306" i="3"/>
  <c r="AX305" i="3" s="1"/>
  <c r="F310" i="3"/>
  <c r="AZ309" i="3" s="1"/>
  <c r="G314" i="3"/>
  <c r="AX313" i="3" s="1"/>
  <c r="F318" i="3"/>
  <c r="AZ317" i="3" s="1"/>
  <c r="G322" i="3"/>
  <c r="AX321" i="3" s="1"/>
  <c r="F326" i="3"/>
  <c r="AZ325" i="3" s="1"/>
  <c r="F330" i="3"/>
  <c r="AZ329" i="3" s="1"/>
  <c r="G334" i="3"/>
  <c r="AX333" i="3" s="1"/>
  <c r="AK141" i="3"/>
  <c r="AM141" i="3"/>
  <c r="AQ141" i="3"/>
  <c r="AS141" i="3"/>
  <c r="AU141" i="3"/>
  <c r="AW141" i="3"/>
  <c r="AK149" i="3"/>
  <c r="AM149" i="3"/>
  <c r="AQ149" i="3"/>
  <c r="AS149" i="3"/>
  <c r="AU149" i="3"/>
  <c r="AW149" i="3"/>
  <c r="AK157" i="3"/>
  <c r="AM157" i="3"/>
  <c r="AQ157" i="3"/>
  <c r="AS157" i="3"/>
  <c r="AU157" i="3"/>
  <c r="AW157" i="3"/>
  <c r="AK165" i="3"/>
  <c r="AM165" i="3"/>
  <c r="AQ165" i="3"/>
  <c r="AS165" i="3"/>
  <c r="AU165" i="3"/>
  <c r="AW165" i="3"/>
  <c r="AK173" i="3"/>
  <c r="AM173" i="3"/>
  <c r="AQ173" i="3"/>
  <c r="AS173" i="3"/>
  <c r="AU173" i="3"/>
  <c r="AW173" i="3"/>
  <c r="AK181" i="3"/>
  <c r="AQ181" i="3"/>
  <c r="AW189" i="3"/>
  <c r="AM213" i="3"/>
  <c r="AW213" i="3"/>
  <c r="AQ229" i="3"/>
  <c r="AK237" i="3"/>
  <c r="AM237" i="3"/>
  <c r="AQ237" i="3"/>
  <c r="AS237" i="3"/>
  <c r="AU237" i="3"/>
  <c r="AW237" i="3"/>
  <c r="AK245" i="3"/>
  <c r="AM245" i="3"/>
  <c r="AQ245" i="3"/>
  <c r="AS245" i="3"/>
  <c r="AU245" i="3"/>
  <c r="AW245" i="3"/>
  <c r="AR253" i="3"/>
  <c r="AV253" i="3"/>
  <c r="AZ253" i="3"/>
  <c r="F258" i="3"/>
  <c r="AX257" i="3" s="1"/>
  <c r="AR261" i="3"/>
  <c r="AV261" i="3"/>
  <c r="AZ261" i="3"/>
  <c r="F266" i="3"/>
  <c r="AZ265" i="3" s="1"/>
  <c r="AR269" i="3"/>
  <c r="AV269" i="3"/>
  <c r="AZ269" i="3"/>
  <c r="F274" i="3"/>
  <c r="AX273" i="3" s="1"/>
  <c r="AR277" i="3"/>
  <c r="AV277" i="3"/>
  <c r="AZ277" i="3"/>
  <c r="F282" i="3"/>
  <c r="AZ281" i="3" s="1"/>
  <c r="AR285" i="3"/>
  <c r="AV285" i="3"/>
  <c r="AZ285" i="3"/>
  <c r="F290" i="3"/>
  <c r="AX289" i="3" s="1"/>
  <c r="AR293" i="3"/>
  <c r="AV293" i="3"/>
  <c r="AZ293" i="3"/>
  <c r="F298" i="3"/>
  <c r="AZ297" i="3" s="1"/>
  <c r="AR301" i="3"/>
  <c r="AV301" i="3"/>
  <c r="AZ301" i="3"/>
  <c r="AW309" i="3"/>
  <c r="AV313" i="3"/>
  <c r="AW317" i="3"/>
  <c r="AK253" i="3"/>
  <c r="AM253" i="3"/>
  <c r="AQ253" i="3"/>
  <c r="AS253" i="3"/>
  <c r="AU253" i="3"/>
  <c r="AW253" i="3"/>
  <c r="AK261" i="3"/>
  <c r="AM261" i="3"/>
  <c r="AQ261" i="3"/>
  <c r="AS261" i="3"/>
  <c r="AU261" i="3"/>
  <c r="AW261" i="3"/>
  <c r="AK269" i="3"/>
  <c r="AM269" i="3"/>
  <c r="AQ269" i="3"/>
  <c r="AS269" i="3"/>
  <c r="AU269" i="3"/>
  <c r="AW269" i="3"/>
  <c r="AK277" i="3"/>
  <c r="AM277" i="3"/>
  <c r="AQ277" i="3"/>
  <c r="AS277" i="3"/>
  <c r="AU277" i="3"/>
  <c r="AW277" i="3"/>
  <c r="AK285" i="3"/>
  <c r="AM285" i="3"/>
  <c r="AQ285" i="3"/>
  <c r="AS285" i="3"/>
  <c r="AU285" i="3"/>
  <c r="AW285" i="3"/>
  <c r="AK293" i="3"/>
  <c r="AM293" i="3"/>
  <c r="AQ293" i="3"/>
  <c r="AS293" i="3"/>
  <c r="AU293" i="3"/>
  <c r="AW293" i="3"/>
  <c r="AK301" i="3"/>
  <c r="AM301" i="3"/>
  <c r="AQ301" i="3"/>
  <c r="AS301" i="3"/>
  <c r="AU301" i="3"/>
  <c r="AW301" i="3"/>
  <c r="AW313" i="3"/>
  <c r="AU333" i="3"/>
  <c r="AI339" i="2"/>
  <c r="AI337" i="2"/>
  <c r="F30" i="2"/>
  <c r="AZ29" i="2" s="1"/>
  <c r="F34" i="2"/>
  <c r="AZ33" i="2" s="1"/>
  <c r="F38" i="2"/>
  <c r="AZ37" i="2" s="1"/>
  <c r="F58" i="2"/>
  <c r="AZ57" i="2" s="1"/>
  <c r="F66" i="2"/>
  <c r="AZ65" i="2" s="1"/>
  <c r="F70" i="2"/>
  <c r="AZ69" i="2" s="1"/>
  <c r="F74" i="2"/>
  <c r="AZ73" i="2" s="1"/>
  <c r="AW73" i="2"/>
  <c r="F82" i="2"/>
  <c r="AZ81" i="2" s="1"/>
  <c r="F86" i="2"/>
  <c r="AZ85" i="2" s="1"/>
  <c r="F94" i="2"/>
  <c r="AZ93" i="2" s="1"/>
  <c r="F98" i="2"/>
  <c r="AZ97" i="2" s="1"/>
  <c r="F102" i="2"/>
  <c r="AZ101" i="2" s="1"/>
  <c r="AY73" i="2"/>
  <c r="F14" i="2"/>
  <c r="H14" i="2"/>
  <c r="J14" i="2"/>
  <c r="J339" i="2" s="1"/>
  <c r="L14" i="2"/>
  <c r="L339" i="2" s="1"/>
  <c r="N14" i="2"/>
  <c r="N339" i="2" s="1"/>
  <c r="P14" i="2"/>
  <c r="P339" i="2" s="1"/>
  <c r="R14" i="2"/>
  <c r="R339" i="2" s="1"/>
  <c r="T14" i="2"/>
  <c r="T339" i="2" s="1"/>
  <c r="V14" i="2"/>
  <c r="V339" i="2" s="1"/>
  <c r="X14" i="2"/>
  <c r="X339" i="2" s="1"/>
  <c r="Z14" i="2"/>
  <c r="Z339" i="2" s="1"/>
  <c r="AB14" i="2"/>
  <c r="AB339" i="2" s="1"/>
  <c r="AD14" i="2"/>
  <c r="AD339" i="2" s="1"/>
  <c r="AF14" i="2"/>
  <c r="AF339" i="2" s="1"/>
  <c r="F18" i="2"/>
  <c r="AY17" i="2" s="1"/>
  <c r="F22" i="2"/>
  <c r="AW21" i="2" s="1"/>
  <c r="F26" i="2"/>
  <c r="AQ25" i="2" s="1"/>
  <c r="AS33" i="2"/>
  <c r="F42" i="2"/>
  <c r="AY41" i="2" s="1"/>
  <c r="F46" i="2"/>
  <c r="AY45" i="2" s="1"/>
  <c r="F50" i="2"/>
  <c r="AW49" i="2" s="1"/>
  <c r="F54" i="2"/>
  <c r="AQ53" i="2" s="1"/>
  <c r="F62" i="2"/>
  <c r="AY61" i="2" s="1"/>
  <c r="AS73" i="2"/>
  <c r="F78" i="2"/>
  <c r="AY77" i="2" s="1"/>
  <c r="F90" i="2"/>
  <c r="AW89" i="2" s="1"/>
  <c r="F106" i="2"/>
  <c r="AQ105" i="2" s="1"/>
  <c r="F110" i="2"/>
  <c r="AY109" i="2" s="1"/>
  <c r="F114" i="2"/>
  <c r="AY113" i="2" s="1"/>
  <c r="F118" i="2"/>
  <c r="AM117" i="2" s="1"/>
  <c r="F122" i="2"/>
  <c r="AY121" i="2" s="1"/>
  <c r="F126" i="2"/>
  <c r="AM125" i="2" s="1"/>
  <c r="AM129" i="2"/>
  <c r="AS129" i="2"/>
  <c r="AW129" i="2"/>
  <c r="AM133" i="2"/>
  <c r="AS133" i="2"/>
  <c r="AW133" i="2"/>
  <c r="AM137" i="2"/>
  <c r="AS137" i="2"/>
  <c r="AW137" i="2"/>
  <c r="F146" i="2"/>
  <c r="AX145" i="2" s="1"/>
  <c r="F174" i="2"/>
  <c r="AZ173" i="2" s="1"/>
  <c r="F178" i="2"/>
  <c r="AZ177" i="2" s="1"/>
  <c r="F186" i="2"/>
  <c r="AZ185" i="2" s="1"/>
  <c r="F190" i="2"/>
  <c r="AZ189" i="2" s="1"/>
  <c r="F194" i="2"/>
  <c r="AZ193" i="2" s="1"/>
  <c r="F202" i="2"/>
  <c r="AZ201" i="2" s="1"/>
  <c r="F206" i="2"/>
  <c r="AZ205" i="2" s="1"/>
  <c r="F218" i="2"/>
  <c r="AZ217" i="2" s="1"/>
  <c r="F222" i="2"/>
  <c r="AX221" i="2" s="1"/>
  <c r="F226" i="2"/>
  <c r="AZ225" i="2" s="1"/>
  <c r="F234" i="2"/>
  <c r="AZ233" i="2" s="1"/>
  <c r="F242" i="2"/>
  <c r="AZ241" i="2" s="1"/>
  <c r="F246" i="2"/>
  <c r="AZ245" i="2" s="1"/>
  <c r="G254" i="2"/>
  <c r="AX253" i="2" s="1"/>
  <c r="G282" i="2"/>
  <c r="AX281" i="2" s="1"/>
  <c r="G286" i="2"/>
  <c r="AX285" i="2" s="1"/>
  <c r="G294" i="2"/>
  <c r="AX293" i="2" s="1"/>
  <c r="G302" i="2"/>
  <c r="AX301" i="2" s="1"/>
  <c r="F334" i="2"/>
  <c r="AZ333" i="2" s="1"/>
  <c r="AK129" i="2"/>
  <c r="AQ129" i="2"/>
  <c r="AU129" i="2"/>
  <c r="AY129" i="2"/>
  <c r="AK133" i="2"/>
  <c r="AQ133" i="2"/>
  <c r="AU133" i="2"/>
  <c r="AY133" i="2"/>
  <c r="AK137" i="2"/>
  <c r="AQ137" i="2"/>
  <c r="AU137" i="2"/>
  <c r="AY137" i="2"/>
  <c r="F142" i="2"/>
  <c r="AW141" i="2" s="1"/>
  <c r="AS145" i="2"/>
  <c r="F150" i="2"/>
  <c r="AT149" i="2" s="1"/>
  <c r="F154" i="2"/>
  <c r="AS153" i="2" s="1"/>
  <c r="F158" i="2"/>
  <c r="AT157" i="2" s="1"/>
  <c r="F162" i="2"/>
  <c r="AS161" i="2" s="1"/>
  <c r="F166" i="2"/>
  <c r="AT165" i="2" s="1"/>
  <c r="F170" i="2"/>
  <c r="AS169" i="2" s="1"/>
  <c r="AW177" i="2"/>
  <c r="F182" i="2"/>
  <c r="AW181" i="2" s="1"/>
  <c r="F198" i="2"/>
  <c r="AT197" i="2" s="1"/>
  <c r="F210" i="2"/>
  <c r="AS209" i="2" s="1"/>
  <c r="F214" i="2"/>
  <c r="AT213" i="2" s="1"/>
  <c r="AS221" i="2"/>
  <c r="F230" i="2"/>
  <c r="AZ229" i="2" s="1"/>
  <c r="F238" i="2"/>
  <c r="AX237" i="2" s="1"/>
  <c r="G250" i="2"/>
  <c r="AR249" i="2" s="1"/>
  <c r="G258" i="2"/>
  <c r="AR257" i="2" s="1"/>
  <c r="G262" i="2"/>
  <c r="AR261" i="2" s="1"/>
  <c r="G266" i="2"/>
  <c r="AZ265" i="2" s="1"/>
  <c r="G270" i="2"/>
  <c r="AZ269" i="2" s="1"/>
  <c r="G274" i="2"/>
  <c r="AZ273" i="2" s="1"/>
  <c r="G278" i="2"/>
  <c r="AZ277" i="2" s="1"/>
  <c r="G290" i="2"/>
  <c r="AZ289" i="2" s="1"/>
  <c r="G298" i="2"/>
  <c r="AR297" i="2" s="1"/>
  <c r="I339" i="2"/>
  <c r="I337" i="2"/>
  <c r="K339" i="2"/>
  <c r="K337" i="2"/>
  <c r="M339" i="2"/>
  <c r="M337" i="2"/>
  <c r="O339" i="2"/>
  <c r="O337" i="2"/>
  <c r="Q339" i="2"/>
  <c r="Q337" i="2"/>
  <c r="S339" i="2"/>
  <c r="S337" i="2"/>
  <c r="U339" i="2"/>
  <c r="U337" i="2"/>
  <c r="W339" i="2"/>
  <c r="W337" i="2"/>
  <c r="Y339" i="2"/>
  <c r="Y337" i="2"/>
  <c r="AA339" i="2"/>
  <c r="AA337" i="2"/>
  <c r="AC339" i="2"/>
  <c r="AC337" i="2"/>
  <c r="AE339" i="2"/>
  <c r="AE337" i="2"/>
  <c r="AG339" i="2"/>
  <c r="AG337" i="2"/>
  <c r="AH339" i="2"/>
  <c r="AH337" i="2"/>
  <c r="AJ339" i="2"/>
  <c r="AJ337" i="2"/>
  <c r="AP129" i="2"/>
  <c r="AR129" i="2"/>
  <c r="AT129" i="2"/>
  <c r="AV129" i="2"/>
  <c r="AX129" i="2"/>
  <c r="AZ129" i="2"/>
  <c r="AP133" i="2"/>
  <c r="AR133" i="2"/>
  <c r="AT133" i="2"/>
  <c r="AV133" i="2"/>
  <c r="AX133" i="2"/>
  <c r="AZ133" i="2"/>
  <c r="AP137" i="2"/>
  <c r="AR137" i="2"/>
  <c r="AT137" i="2"/>
  <c r="AV137" i="2"/>
  <c r="AX137" i="2"/>
  <c r="AZ137" i="2"/>
  <c r="AU141" i="2"/>
  <c r="AM145" i="2"/>
  <c r="AU149" i="2"/>
  <c r="AU153" i="2"/>
  <c r="AM165" i="2"/>
  <c r="AU165" i="2"/>
  <c r="AU169" i="2"/>
  <c r="AQ177" i="2"/>
  <c r="AQ189" i="2"/>
  <c r="AQ193" i="2"/>
  <c r="AY193" i="2"/>
  <c r="AQ197" i="2"/>
  <c r="AU197" i="2"/>
  <c r="AY197" i="2"/>
  <c r="AM205" i="2"/>
  <c r="AU205" i="2"/>
  <c r="AQ213" i="2"/>
  <c r="AY213" i="2"/>
  <c r="AQ221" i="2"/>
  <c r="AU221" i="2"/>
  <c r="AY221" i="2"/>
  <c r="AM233" i="2"/>
  <c r="AM237" i="2"/>
  <c r="AU237" i="2"/>
  <c r="AQ245" i="2"/>
  <c r="AV257" i="2"/>
  <c r="AV261" i="2"/>
  <c r="AV265" i="2"/>
  <c r="AV273" i="2"/>
  <c r="AV277" i="2"/>
  <c r="AV281" i="2"/>
  <c r="AV285" i="2"/>
  <c r="AV289" i="2"/>
  <c r="AR301" i="2"/>
  <c r="AZ301" i="2"/>
  <c r="AX305" i="2"/>
  <c r="AX309" i="2"/>
  <c r="AP309" i="2"/>
  <c r="AX313" i="2"/>
  <c r="AP313" i="2"/>
  <c r="AX317" i="2"/>
  <c r="AX321" i="2"/>
  <c r="AP321" i="2"/>
  <c r="AX325" i="2"/>
  <c r="AP325" i="2"/>
  <c r="F330" i="2"/>
  <c r="AZ329" i="2" s="1"/>
  <c r="AY285" i="2"/>
  <c r="AY301" i="2"/>
  <c r="AQ257" i="2"/>
  <c r="AU261" i="2"/>
  <c r="AK265" i="2"/>
  <c r="AU265" i="2"/>
  <c r="AQ269" i="2"/>
  <c r="AQ277" i="2"/>
  <c r="AK281" i="2"/>
  <c r="AU281" i="2"/>
  <c r="AK285" i="2"/>
  <c r="AQ285" i="2"/>
  <c r="AU285" i="2"/>
  <c r="AQ289" i="2"/>
  <c r="AK301" i="2"/>
  <c r="AM301" i="2"/>
  <c r="AS301" i="2"/>
  <c r="AU301" i="2"/>
  <c r="AW301" i="2"/>
  <c r="AR305" i="2"/>
  <c r="AZ305" i="2"/>
  <c r="AR309" i="2"/>
  <c r="AV309" i="2"/>
  <c r="AZ309" i="2"/>
  <c r="AR313" i="2"/>
  <c r="AV313" i="2"/>
  <c r="AZ313" i="2"/>
  <c r="AV317" i="2"/>
  <c r="AR321" i="2"/>
  <c r="AV321" i="2"/>
  <c r="AZ321" i="2"/>
  <c r="AR325" i="2"/>
  <c r="AV325" i="2"/>
  <c r="AZ325" i="2"/>
  <c r="AK305" i="2"/>
  <c r="AQ305" i="2"/>
  <c r="AU305" i="2"/>
  <c r="AK309" i="2"/>
  <c r="AM309" i="2"/>
  <c r="AQ309" i="2"/>
  <c r="AS309" i="2"/>
  <c r="AU309" i="2"/>
  <c r="AW309" i="2"/>
  <c r="AK313" i="2"/>
  <c r="AM313" i="2"/>
  <c r="AQ313" i="2"/>
  <c r="AS313" i="2"/>
  <c r="AU313" i="2"/>
  <c r="AW313" i="2"/>
  <c r="AK317" i="2"/>
  <c r="AQ317" i="2"/>
  <c r="AU317" i="2"/>
  <c r="AK321" i="2"/>
  <c r="AM321" i="2"/>
  <c r="AQ321" i="2"/>
  <c r="AS321" i="2"/>
  <c r="AU321" i="2"/>
  <c r="AW321" i="2"/>
  <c r="AK325" i="2"/>
  <c r="AM325" i="2"/>
  <c r="AQ325" i="2"/>
  <c r="AS325" i="2"/>
  <c r="AU325" i="2"/>
  <c r="AW325" i="2"/>
  <c r="AQ301" i="2" l="1"/>
  <c r="AK269" i="2"/>
  <c r="AK261" i="2"/>
  <c r="AO261" i="2" s="1"/>
  <c r="AV269" i="2"/>
  <c r="AV249" i="2"/>
  <c r="AM245" i="2"/>
  <c r="AY225" i="2"/>
  <c r="AM221" i="2"/>
  <c r="AM213" i="2"/>
  <c r="AM201" i="2"/>
  <c r="AM197" i="2"/>
  <c r="AU185" i="2"/>
  <c r="AM177" i="2"/>
  <c r="AU161" i="2"/>
  <c r="AM149" i="2"/>
  <c r="AK221" i="2"/>
  <c r="AO221" i="2" s="1"/>
  <c r="AS201" i="2"/>
  <c r="AT221" i="2"/>
  <c r="AY57" i="2"/>
  <c r="AM189" i="3"/>
  <c r="AW97" i="3"/>
  <c r="AQ313" i="4"/>
  <c r="AS229" i="4"/>
  <c r="AX229" i="4"/>
  <c r="AP229" i="4"/>
  <c r="AW173" i="4"/>
  <c r="AM173" i="4"/>
  <c r="AU141" i="4"/>
  <c r="AK141" i="4"/>
  <c r="AU109" i="4"/>
  <c r="AK109" i="4"/>
  <c r="AO109" i="4" s="1"/>
  <c r="AU77" i="4"/>
  <c r="AK77" i="4"/>
  <c r="AS53" i="4"/>
  <c r="AW37" i="4"/>
  <c r="AM37" i="4"/>
  <c r="AX141" i="4"/>
  <c r="AP141" i="4"/>
  <c r="AT109" i="4"/>
  <c r="AX77" i="4"/>
  <c r="AP77" i="4"/>
  <c r="AV53" i="4"/>
  <c r="AV37" i="4"/>
  <c r="AW17" i="4"/>
  <c r="AM17" i="4"/>
  <c r="AX17" i="4"/>
  <c r="AP17" i="4"/>
  <c r="AY269" i="2"/>
  <c r="AY245" i="2"/>
  <c r="AM217" i="2"/>
  <c r="AM209" i="2"/>
  <c r="AY177" i="2"/>
  <c r="AM161" i="2"/>
  <c r="AS217" i="2"/>
  <c r="AW201" i="2"/>
  <c r="AU29" i="2"/>
  <c r="AU181" i="3"/>
  <c r="AS169" i="3"/>
  <c r="AK317" i="4"/>
  <c r="AO317" i="4" s="1"/>
  <c r="AQ229" i="4"/>
  <c r="AV229" i="4"/>
  <c r="AY181" i="4"/>
  <c r="AU173" i="4"/>
  <c r="AK173" i="4"/>
  <c r="AO173" i="4" s="1"/>
  <c r="AZ173" i="4"/>
  <c r="AS141" i="4"/>
  <c r="AS109" i="4"/>
  <c r="AS77" i="4"/>
  <c r="AQ53" i="4"/>
  <c r="AU37" i="4"/>
  <c r="AK37" i="4"/>
  <c r="AO37" i="4" s="1"/>
  <c r="AV141" i="4"/>
  <c r="AZ109" i="4"/>
  <c r="AR109" i="4"/>
  <c r="AV77" i="4"/>
  <c r="AR53" i="4"/>
  <c r="AR37" i="4"/>
  <c r="AU17" i="4"/>
  <c r="AK17" i="4"/>
  <c r="AR33" i="4"/>
  <c r="AV17" i="4"/>
  <c r="AU269" i="2"/>
  <c r="AK249" i="2"/>
  <c r="AO249" i="2" s="1"/>
  <c r="AU245" i="2"/>
  <c r="AU177" i="2"/>
  <c r="AW225" i="2"/>
  <c r="AW161" i="2"/>
  <c r="AT225" i="2"/>
  <c r="AW217" i="2"/>
  <c r="AT201" i="2"/>
  <c r="AT29" i="2"/>
  <c r="AW229" i="4"/>
  <c r="AM229" i="4"/>
  <c r="AT229" i="4"/>
  <c r="AS173" i="4"/>
  <c r="AV181" i="4"/>
  <c r="AV173" i="4"/>
  <c r="AQ141" i="4"/>
  <c r="AQ109" i="4"/>
  <c r="AQ77" i="4"/>
  <c r="AW53" i="4"/>
  <c r="AM53" i="4"/>
  <c r="AN53" i="4" s="1"/>
  <c r="AS37" i="4"/>
  <c r="AT141" i="4"/>
  <c r="AX109" i="4"/>
  <c r="AP109" i="4"/>
  <c r="AT77" i="4"/>
  <c r="AS17" i="4"/>
  <c r="AT17" i="4"/>
  <c r="AT313" i="2"/>
  <c r="AS317" i="2"/>
  <c r="AW305" i="2"/>
  <c r="AM305" i="2"/>
  <c r="AN305" i="2" s="1"/>
  <c r="AZ317" i="2"/>
  <c r="AW285" i="2"/>
  <c r="AM285" i="2"/>
  <c r="AN285" i="2" s="1"/>
  <c r="AW277" i="2"/>
  <c r="AM277" i="2"/>
  <c r="AS269" i="2"/>
  <c r="AS261" i="2"/>
  <c r="AY261" i="2"/>
  <c r="AP305" i="2"/>
  <c r="AY205" i="2"/>
  <c r="AM193" i="2"/>
  <c r="AQ185" i="2"/>
  <c r="AM169" i="2"/>
  <c r="AY145" i="2"/>
  <c r="AW153" i="2"/>
  <c r="AZ285" i="2"/>
  <c r="AS313" i="3"/>
  <c r="AU229" i="3"/>
  <c r="AS213" i="3"/>
  <c r="AU189" i="3"/>
  <c r="AK189" i="3"/>
  <c r="AU113" i="3"/>
  <c r="AS97" i="3"/>
  <c r="AS73" i="3"/>
  <c r="AW325" i="4"/>
  <c r="AU289" i="4"/>
  <c r="AK289" i="4"/>
  <c r="AN289" i="4" s="1"/>
  <c r="AX289" i="4"/>
  <c r="AP289" i="4"/>
  <c r="AS169" i="4"/>
  <c r="AZ169" i="4"/>
  <c r="AS133" i="4"/>
  <c r="AS101" i="4"/>
  <c r="AQ69" i="4"/>
  <c r="AS49" i="4"/>
  <c r="AT101" i="4"/>
  <c r="AR49" i="4"/>
  <c r="AW33" i="4"/>
  <c r="AM33" i="4"/>
  <c r="AX33" i="4"/>
  <c r="AP33" i="4"/>
  <c r="AT305" i="2"/>
  <c r="AU277" i="2"/>
  <c r="AM229" i="2"/>
  <c r="AM185" i="2"/>
  <c r="AS109" i="2"/>
  <c r="AM313" i="3"/>
  <c r="AS329" i="3"/>
  <c r="AS189" i="3"/>
  <c r="AM97" i="3"/>
  <c r="AM325" i="4"/>
  <c r="AS289" i="4"/>
  <c r="AV289" i="4"/>
  <c r="AS213" i="4"/>
  <c r="AQ169" i="4"/>
  <c r="AV169" i="4"/>
  <c r="AQ133" i="4"/>
  <c r="AQ101" i="4"/>
  <c r="AK69" i="4"/>
  <c r="AO69" i="4" s="1"/>
  <c r="AQ49" i="4"/>
  <c r="AT133" i="4"/>
  <c r="AU33" i="4"/>
  <c r="AK33" i="4"/>
  <c r="AO33" i="4" s="1"/>
  <c r="AV33" i="4"/>
  <c r="AK277" i="2"/>
  <c r="AN277" i="2" s="1"/>
  <c r="AQ261" i="2"/>
  <c r="AQ253" i="2"/>
  <c r="AU145" i="2"/>
  <c r="AK37" i="2"/>
  <c r="AQ113" i="3"/>
  <c r="AW317" i="2"/>
  <c r="AM317" i="2"/>
  <c r="AS305" i="2"/>
  <c r="AR317" i="2"/>
  <c r="AV305" i="2"/>
  <c r="AU293" i="2"/>
  <c r="AS285" i="2"/>
  <c r="AS277" i="2"/>
  <c r="AW269" i="2"/>
  <c r="AM269" i="2"/>
  <c r="AW261" i="2"/>
  <c r="AM261" i="2"/>
  <c r="AU249" i="2"/>
  <c r="AY277" i="2"/>
  <c r="AP317" i="2"/>
  <c r="AQ205" i="2"/>
  <c r="AU193" i="2"/>
  <c r="AY185" i="2"/>
  <c r="AM181" i="2"/>
  <c r="AQ145" i="2"/>
  <c r="AS205" i="2"/>
  <c r="AT145" i="2"/>
  <c r="AT109" i="2"/>
  <c r="AY37" i="2"/>
  <c r="AT37" i="2"/>
  <c r="AM321" i="3"/>
  <c r="AW305" i="3"/>
  <c r="AK229" i="3"/>
  <c r="AO229" i="3" s="1"/>
  <c r="AK205" i="3"/>
  <c r="AO205" i="3" s="1"/>
  <c r="AQ189" i="3"/>
  <c r="AK113" i="3"/>
  <c r="AO113" i="3" s="1"/>
  <c r="AQ73" i="3"/>
  <c r="AS317" i="4"/>
  <c r="AQ289" i="4"/>
  <c r="AT289" i="4"/>
  <c r="AW169" i="4"/>
  <c r="AM169" i="4"/>
  <c r="AN169" i="4" s="1"/>
  <c r="AR169" i="4"/>
  <c r="AW133" i="4"/>
  <c r="AM133" i="4"/>
  <c r="AN133" i="4" s="1"/>
  <c r="AW101" i="4"/>
  <c r="AM101" i="4"/>
  <c r="AN101" i="4" s="1"/>
  <c r="AU69" i="4"/>
  <c r="AW49" i="4"/>
  <c r="AM49" i="4"/>
  <c r="AN49" i="4" s="1"/>
  <c r="AZ49" i="4"/>
  <c r="AS33" i="4"/>
  <c r="AT33" i="4"/>
  <c r="AS233" i="3"/>
  <c r="AS193" i="3"/>
  <c r="AP169" i="3"/>
  <c r="AQ105" i="3"/>
  <c r="AW209" i="2"/>
  <c r="AP161" i="2"/>
  <c r="AY229" i="3"/>
  <c r="AU193" i="3"/>
  <c r="AT169" i="3"/>
  <c r="AU317" i="4"/>
  <c r="AT209" i="2"/>
  <c r="AS197" i="2"/>
  <c r="AX161" i="2"/>
  <c r="AR221" i="2"/>
  <c r="AT101" i="2"/>
  <c r="AR229" i="3"/>
  <c r="AT193" i="3"/>
  <c r="AU177" i="3"/>
  <c r="AX169" i="3"/>
  <c r="AS325" i="4"/>
  <c r="AQ317" i="4"/>
  <c r="AU297" i="2"/>
  <c r="AK293" i="2"/>
  <c r="AO293" i="2" s="1"/>
  <c r="AQ273" i="2"/>
  <c r="AW253" i="2"/>
  <c r="AM253" i="2"/>
  <c r="AV253" i="2"/>
  <c r="AU225" i="2"/>
  <c r="AM189" i="2"/>
  <c r="AS225" i="2"/>
  <c r="AV225" i="2"/>
  <c r="AW221" i="2"/>
  <c r="AV221" i="2"/>
  <c r="AS81" i="2"/>
  <c r="AU93" i="2"/>
  <c r="AW81" i="2"/>
  <c r="AW57" i="2"/>
  <c r="AQ333" i="3"/>
  <c r="AS305" i="3"/>
  <c r="AS289" i="3"/>
  <c r="AP233" i="3"/>
  <c r="AT201" i="3"/>
  <c r="AK193" i="3"/>
  <c r="AO193" i="3" s="1"/>
  <c r="AY193" i="3"/>
  <c r="AV193" i="3"/>
  <c r="AZ181" i="3"/>
  <c r="AY65" i="3"/>
  <c r="AM185" i="4"/>
  <c r="AZ133" i="4"/>
  <c r="AR133" i="4"/>
  <c r="AZ101" i="4"/>
  <c r="AR101" i="4"/>
  <c r="AZ69" i="4"/>
  <c r="AR69" i="4"/>
  <c r="AV45" i="4"/>
  <c r="AW25" i="4"/>
  <c r="AM25" i="4"/>
  <c r="AZ25" i="4"/>
  <c r="AR25" i="4"/>
  <c r="AY25" i="4"/>
  <c r="AT317" i="2"/>
  <c r="AT309" i="2"/>
  <c r="AQ297" i="2"/>
  <c r="AU253" i="2"/>
  <c r="AK253" i="2"/>
  <c r="AO253" i="2" s="1"/>
  <c r="AY297" i="2"/>
  <c r="AQ225" i="2"/>
  <c r="AY189" i="2"/>
  <c r="AU157" i="2"/>
  <c r="AR281" i="2"/>
  <c r="AK225" i="2"/>
  <c r="AO225" i="2" s="1"/>
  <c r="AS189" i="2"/>
  <c r="AS241" i="2"/>
  <c r="AP225" i="2"/>
  <c r="AX225" i="2"/>
  <c r="AP221" i="2"/>
  <c r="AZ221" i="2"/>
  <c r="AW193" i="2"/>
  <c r="AT177" i="2"/>
  <c r="AW77" i="2"/>
  <c r="AU81" i="2"/>
  <c r="AY33" i="2"/>
  <c r="AT81" i="2"/>
  <c r="AW69" i="2"/>
  <c r="AT57" i="2"/>
  <c r="AR33" i="2"/>
  <c r="AK333" i="3"/>
  <c r="AO333" i="3" s="1"/>
  <c r="AM305" i="3"/>
  <c r="AS265" i="3"/>
  <c r="AU325" i="3"/>
  <c r="AX233" i="3"/>
  <c r="AS225" i="3"/>
  <c r="AM193" i="3"/>
  <c r="AP193" i="3"/>
  <c r="AX193" i="3"/>
  <c r="AT185" i="3"/>
  <c r="AS125" i="3"/>
  <c r="AT65" i="3"/>
  <c r="AW65" i="3"/>
  <c r="AW317" i="4"/>
  <c r="AM317" i="4"/>
  <c r="AZ317" i="4"/>
  <c r="AV213" i="4"/>
  <c r="AW69" i="4"/>
  <c r="AM69" i="4"/>
  <c r="AN69" i="4" s="1"/>
  <c r="AW45" i="4"/>
  <c r="AM45" i="4"/>
  <c r="AN45" i="4" s="1"/>
  <c r="AX133" i="4"/>
  <c r="AP133" i="4"/>
  <c r="AX101" i="4"/>
  <c r="AP101" i="4"/>
  <c r="AX69" i="4"/>
  <c r="AP69" i="4"/>
  <c r="AR45" i="4"/>
  <c r="AU25" i="4"/>
  <c r="AK25" i="4"/>
  <c r="AX25" i="4"/>
  <c r="AP25" i="4"/>
  <c r="AK297" i="2"/>
  <c r="AO297" i="2" s="1"/>
  <c r="AS253" i="2"/>
  <c r="AY253" i="2"/>
  <c r="AV297" i="2"/>
  <c r="AM241" i="2"/>
  <c r="AM225" i="2"/>
  <c r="AU189" i="2"/>
  <c r="AM173" i="2"/>
  <c r="AM157" i="2"/>
  <c r="AW157" i="2"/>
  <c r="AT241" i="2"/>
  <c r="AR225" i="2"/>
  <c r="AW321" i="3"/>
  <c r="AY321" i="3"/>
  <c r="AT265" i="3"/>
  <c r="AS221" i="3"/>
  <c r="AU205" i="3"/>
  <c r="AQ193" i="3"/>
  <c r="AR193" i="3"/>
  <c r="AZ193" i="3"/>
  <c r="AP65" i="3"/>
  <c r="AM65" i="3"/>
  <c r="AW185" i="4"/>
  <c r="AV133" i="4"/>
  <c r="AV101" i="4"/>
  <c r="AV69" i="4"/>
  <c r="AS25" i="4"/>
  <c r="AP157" i="4"/>
  <c r="AU329" i="2"/>
  <c r="AW145" i="2"/>
  <c r="AX109" i="2"/>
  <c r="AW97" i="2"/>
  <c r="AT77" i="2"/>
  <c r="AY101" i="2"/>
  <c r="AW101" i="2"/>
  <c r="AT281" i="3"/>
  <c r="AX265" i="3"/>
  <c r="AP325" i="3"/>
  <c r="AR321" i="3"/>
  <c r="AQ233" i="3"/>
  <c r="AT233" i="3"/>
  <c r="AS201" i="3"/>
  <c r="AS185" i="3"/>
  <c r="AS153" i="3"/>
  <c r="AT73" i="3"/>
  <c r="AR181" i="4"/>
  <c r="AS257" i="3"/>
  <c r="AS325" i="3"/>
  <c r="AT325" i="3"/>
  <c r="AM309" i="3"/>
  <c r="AZ189" i="3"/>
  <c r="AW169" i="2"/>
  <c r="AT117" i="2"/>
  <c r="AP109" i="2"/>
  <c r="AW105" i="2"/>
  <c r="AS45" i="2"/>
  <c r="AP297" i="3"/>
  <c r="AP265" i="3"/>
  <c r="AT257" i="3"/>
  <c r="AM325" i="3"/>
  <c r="AX325" i="3"/>
  <c r="AS317" i="3"/>
  <c r="AP309" i="3"/>
  <c r="AS241" i="3"/>
  <c r="AP189" i="3"/>
  <c r="AP133" i="3"/>
  <c r="AP81" i="3"/>
  <c r="AX169" i="4"/>
  <c r="AT325" i="2"/>
  <c r="AZ297" i="2"/>
  <c r="AZ249" i="2"/>
  <c r="AW245" i="2"/>
  <c r="AT181" i="2"/>
  <c r="AT169" i="2"/>
  <c r="AU125" i="2"/>
  <c r="AK93" i="2"/>
  <c r="AO93" i="2" s="1"/>
  <c r="AP77" i="2"/>
  <c r="AX77" i="2"/>
  <c r="AS53" i="2"/>
  <c r="AT45" i="2"/>
  <c r="AW41" i="2"/>
  <c r="AT17" i="2"/>
  <c r="R337" i="2"/>
  <c r="AQ101" i="2"/>
  <c r="AU69" i="2"/>
  <c r="AP101" i="2"/>
  <c r="AX101" i="2"/>
  <c r="AT97" i="2"/>
  <c r="AT93" i="2"/>
  <c r="AW85" i="2"/>
  <c r="AT69" i="2"/>
  <c r="AR65" i="2"/>
  <c r="AS297" i="3"/>
  <c r="AX297" i="3"/>
  <c r="AT289" i="3"/>
  <c r="AQ205" i="3"/>
  <c r="AQ197" i="3"/>
  <c r="AT317" i="3"/>
  <c r="AU309" i="3"/>
  <c r="AX309" i="3"/>
  <c r="AR305" i="3"/>
  <c r="AY197" i="3"/>
  <c r="AT225" i="3"/>
  <c r="AT205" i="3"/>
  <c r="AR189" i="3"/>
  <c r="AX189" i="3"/>
  <c r="AT161" i="3"/>
  <c r="AT153" i="3"/>
  <c r="AS133" i="3"/>
  <c r="AX133" i="3"/>
  <c r="AT125" i="3"/>
  <c r="AX93" i="3"/>
  <c r="AS81" i="3"/>
  <c r="AT81" i="3"/>
  <c r="AP73" i="3"/>
  <c r="AX73" i="3"/>
  <c r="AS65" i="3"/>
  <c r="AX65" i="3"/>
  <c r="AU213" i="2"/>
  <c r="AM153" i="2"/>
  <c r="AM141" i="2"/>
  <c r="AR289" i="2"/>
  <c r="AR277" i="2"/>
  <c r="AT269" i="2"/>
  <c r="AZ261" i="2"/>
  <c r="AS229" i="2"/>
  <c r="AP213" i="2"/>
  <c r="AT161" i="2"/>
  <c r="AX141" i="2"/>
  <c r="AT333" i="2"/>
  <c r="AZ281" i="2"/>
  <c r="AT245" i="2"/>
  <c r="AT205" i="2"/>
  <c r="AT189" i="2"/>
  <c r="AP177" i="2"/>
  <c r="AR145" i="2"/>
  <c r="AZ145" i="2"/>
  <c r="AY125" i="2"/>
  <c r="AX125" i="2"/>
  <c r="AS117" i="2"/>
  <c r="AS57" i="2"/>
  <c r="AT49" i="2"/>
  <c r="AW37" i="2"/>
  <c r="AT25" i="2"/>
  <c r="AW17" i="2"/>
  <c r="AU97" i="2"/>
  <c r="AU65" i="2"/>
  <c r="AQ37" i="2"/>
  <c r="AX85" i="2"/>
  <c r="AX73" i="2"/>
  <c r="AP57" i="2"/>
  <c r="AP37" i="2"/>
  <c r="AK33" i="2"/>
  <c r="AO33" i="2" s="1"/>
  <c r="AS29" i="2"/>
  <c r="AT297" i="3"/>
  <c r="AS281" i="3"/>
  <c r="AK265" i="3"/>
  <c r="AO265" i="3" s="1"/>
  <c r="AV265" i="3"/>
  <c r="AP257" i="3"/>
  <c r="AM221" i="3"/>
  <c r="AQ213" i="3"/>
  <c r="AU329" i="3"/>
  <c r="AU317" i="3"/>
  <c r="AS309" i="3"/>
  <c r="AT309" i="3"/>
  <c r="AT249" i="3"/>
  <c r="AY189" i="3"/>
  <c r="AU225" i="3"/>
  <c r="AT221" i="3"/>
  <c r="AR213" i="3"/>
  <c r="AR205" i="3"/>
  <c r="AU201" i="3"/>
  <c r="AT189" i="3"/>
  <c r="AU185" i="3"/>
  <c r="AS161" i="3"/>
  <c r="AS145" i="3"/>
  <c r="AT133" i="3"/>
  <c r="AS113" i="3"/>
  <c r="AT109" i="3"/>
  <c r="AZ113" i="3"/>
  <c r="AP89" i="3"/>
  <c r="AT297" i="2"/>
  <c r="AR285" i="2"/>
  <c r="AR265" i="2"/>
  <c r="AT237" i="2"/>
  <c r="AW185" i="2"/>
  <c r="AT153" i="2"/>
  <c r="AP141" i="2"/>
  <c r="AS333" i="2"/>
  <c r="AV301" i="2"/>
  <c r="AT285" i="2"/>
  <c r="AR253" i="2"/>
  <c r="AT193" i="2"/>
  <c r="AT185" i="2"/>
  <c r="AX177" i="2"/>
  <c r="AK145" i="2"/>
  <c r="AN145" i="2" s="1"/>
  <c r="AV145" i="2"/>
  <c r="AP125" i="2"/>
  <c r="AS121" i="2"/>
  <c r="AS85" i="2"/>
  <c r="AT61" i="2"/>
  <c r="AT53" i="2"/>
  <c r="AT41" i="2"/>
  <c r="AT21" i="2"/>
  <c r="AU85" i="2"/>
  <c r="AQ73" i="2"/>
  <c r="AQ57" i="2"/>
  <c r="AQ33" i="2"/>
  <c r="AP85" i="2"/>
  <c r="AP73" i="2"/>
  <c r="AX57" i="2"/>
  <c r="AX37" i="2"/>
  <c r="AV33" i="2"/>
  <c r="AW265" i="3"/>
  <c r="AR265" i="3"/>
  <c r="AW221" i="3"/>
  <c r="AU213" i="3"/>
  <c r="AK213" i="3"/>
  <c r="AO213" i="3" s="1"/>
  <c r="AV333" i="3"/>
  <c r="AY249" i="3"/>
  <c r="AY221" i="3"/>
  <c r="AU217" i="3"/>
  <c r="AU209" i="3"/>
  <c r="AW113" i="3"/>
  <c r="AM113" i="3"/>
  <c r="AN113" i="3" s="1"/>
  <c r="AU321" i="4"/>
  <c r="AR269" i="2"/>
  <c r="AT141" i="2"/>
  <c r="AU333" i="2"/>
  <c r="AW205" i="2"/>
  <c r="AP145" i="2"/>
  <c r="AK125" i="2"/>
  <c r="AO125" i="2" s="1"/>
  <c r="AT125" i="2"/>
  <c r="AW25" i="2"/>
  <c r="AM85" i="2"/>
  <c r="AT85" i="2"/>
  <c r="AT73" i="2"/>
  <c r="AP249" i="3"/>
  <c r="AR221" i="3"/>
  <c r="AT321" i="2"/>
  <c r="AS329" i="2"/>
  <c r="AT329" i="2"/>
  <c r="AT277" i="2"/>
  <c r="AR273" i="2"/>
  <c r="AT261" i="2"/>
  <c r="AZ257" i="2"/>
  <c r="AZ253" i="2"/>
  <c r="AK245" i="2"/>
  <c r="AS193" i="2"/>
  <c r="AK189" i="2"/>
  <c r="AK185" i="2"/>
  <c r="AO185" i="2" s="1"/>
  <c r="AK177" i="2"/>
  <c r="AN177" i="2" s="1"/>
  <c r="AP169" i="2"/>
  <c r="AX169" i="2"/>
  <c r="AS165" i="2"/>
  <c r="AP153" i="2"/>
  <c r="AX153" i="2"/>
  <c r="AS149" i="2"/>
  <c r="AT301" i="2"/>
  <c r="AZ293" i="2"/>
  <c r="AT253" i="2"/>
  <c r="AP245" i="2"/>
  <c r="AX245" i="2"/>
  <c r="AP205" i="2"/>
  <c r="AX205" i="2"/>
  <c r="AP193" i="2"/>
  <c r="AX193" i="2"/>
  <c r="AP189" i="2"/>
  <c r="AX189" i="2"/>
  <c r="AP185" i="2"/>
  <c r="AX185" i="2"/>
  <c r="AS177" i="2"/>
  <c r="AR177" i="2"/>
  <c r="AV177" i="2"/>
  <c r="AW173" i="2"/>
  <c r="AP117" i="2"/>
  <c r="AX117" i="2"/>
  <c r="AS113" i="2"/>
  <c r="AT105" i="2"/>
  <c r="AT89" i="2"/>
  <c r="AP61" i="2"/>
  <c r="AX61" i="2"/>
  <c r="AP53" i="2"/>
  <c r="AX53" i="2"/>
  <c r="AP49" i="2"/>
  <c r="AX49" i="2"/>
  <c r="AP41" i="2"/>
  <c r="AX41" i="2"/>
  <c r="AP25" i="2"/>
  <c r="AX25" i="2"/>
  <c r="AP21" i="2"/>
  <c r="AX21" i="2"/>
  <c r="AY85" i="2"/>
  <c r="AQ85" i="2"/>
  <c r="AU73" i="2"/>
  <c r="AM73" i="2"/>
  <c r="AU57" i="2"/>
  <c r="AM57" i="2"/>
  <c r="AU37" i="2"/>
  <c r="AM37" i="2"/>
  <c r="AU33" i="2"/>
  <c r="AM33" i="2"/>
  <c r="AK85" i="2"/>
  <c r="AR85" i="2"/>
  <c r="AV85" i="2"/>
  <c r="AK73" i="2"/>
  <c r="AR73" i="2"/>
  <c r="AV73" i="2"/>
  <c r="AK57" i="2"/>
  <c r="AO57" i="2" s="1"/>
  <c r="AR57" i="2"/>
  <c r="AV57" i="2"/>
  <c r="AS37" i="2"/>
  <c r="AR37" i="2"/>
  <c r="AV37" i="2"/>
  <c r="AW33" i="2"/>
  <c r="AP33" i="2"/>
  <c r="AT33" i="2"/>
  <c r="AX33" i="2"/>
  <c r="AS273" i="3"/>
  <c r="AT333" i="3"/>
  <c r="AK329" i="3"/>
  <c r="AO329" i="3" s="1"/>
  <c r="AT329" i="3"/>
  <c r="AM317" i="3"/>
  <c r="AP317" i="3"/>
  <c r="AX317" i="3"/>
  <c r="AR313" i="3"/>
  <c r="AT305" i="3"/>
  <c r="AM249" i="3"/>
  <c r="AW249" i="3"/>
  <c r="AX249" i="3"/>
  <c r="AT241" i="3"/>
  <c r="AY213" i="3"/>
  <c r="AM225" i="3"/>
  <c r="AP225" i="3"/>
  <c r="AX225" i="3"/>
  <c r="AT213" i="3"/>
  <c r="AS209" i="3"/>
  <c r="AT209" i="3"/>
  <c r="AW169" i="3"/>
  <c r="AK169" i="3"/>
  <c r="AO169" i="3" s="1"/>
  <c r="AR169" i="3"/>
  <c r="AV169" i="3"/>
  <c r="AP161" i="3"/>
  <c r="AP153" i="3"/>
  <c r="AX153" i="3"/>
  <c r="AT145" i="3"/>
  <c r="AV117" i="3"/>
  <c r="AU105" i="3"/>
  <c r="AK105" i="3"/>
  <c r="AO105" i="3" s="1"/>
  <c r="AU97" i="3"/>
  <c r="AQ97" i="3"/>
  <c r="AK97" i="3"/>
  <c r="AO97" i="3" s="1"/>
  <c r="AP93" i="3"/>
  <c r="AZ97" i="3"/>
  <c r="AT89" i="3"/>
  <c r="AY169" i="4"/>
  <c r="AX49" i="4"/>
  <c r="AQ293" i="2"/>
  <c r="AU289" i="2"/>
  <c r="AK289" i="2"/>
  <c r="AO289" i="2" s="1"/>
  <c r="AQ281" i="2"/>
  <c r="AU273" i="2"/>
  <c r="AK273" i="2"/>
  <c r="AO273" i="2" s="1"/>
  <c r="AQ265" i="2"/>
  <c r="AU257" i="2"/>
  <c r="AK257" i="2"/>
  <c r="AO257" i="2" s="1"/>
  <c r="AQ249" i="2"/>
  <c r="AY289" i="2"/>
  <c r="AY281" i="2"/>
  <c r="AY273" i="2"/>
  <c r="AY265" i="2"/>
  <c r="AY257" i="2"/>
  <c r="AY249" i="2"/>
  <c r="AM329" i="2"/>
  <c r="AP329" i="2"/>
  <c r="AX329" i="2"/>
  <c r="AU241" i="2"/>
  <c r="AY237" i="2"/>
  <c r="AQ237" i="2"/>
  <c r="AU233" i="2"/>
  <c r="AU229" i="2"/>
  <c r="AU217" i="2"/>
  <c r="AU209" i="2"/>
  <c r="AU201" i="2"/>
  <c r="AU181" i="2"/>
  <c r="AU173" i="2"/>
  <c r="AY165" i="2"/>
  <c r="AQ165" i="2"/>
  <c r="AY157" i="2"/>
  <c r="AQ157" i="2"/>
  <c r="AY149" i="2"/>
  <c r="AQ149" i="2"/>
  <c r="AT289" i="2"/>
  <c r="AT273" i="2"/>
  <c r="AT265" i="2"/>
  <c r="AT257" i="2"/>
  <c r="AT249" i="2"/>
  <c r="AP237" i="2"/>
  <c r="AW233" i="2"/>
  <c r="AT229" i="2"/>
  <c r="AP209" i="2"/>
  <c r="AX209" i="2"/>
  <c r="AP181" i="2"/>
  <c r="AX181" i="2"/>
  <c r="AM333" i="2"/>
  <c r="AP333" i="2"/>
  <c r="AX333" i="2"/>
  <c r="AT293" i="2"/>
  <c r="AT281" i="2"/>
  <c r="AP241" i="2"/>
  <c r="AX241" i="2"/>
  <c r="AT233" i="2"/>
  <c r="AT217" i="2"/>
  <c r="AP201" i="2"/>
  <c r="AX201" i="2"/>
  <c r="AT173" i="2"/>
  <c r="AT121" i="2"/>
  <c r="AT113" i="2"/>
  <c r="AP105" i="2"/>
  <c r="AX105" i="2"/>
  <c r="AS101" i="2"/>
  <c r="AK97" i="2"/>
  <c r="AO97" i="2" s="1"/>
  <c r="AP89" i="2"/>
  <c r="AX89" i="2"/>
  <c r="AW65" i="2"/>
  <c r="AP45" i="2"/>
  <c r="AX45" i="2"/>
  <c r="AP17" i="2"/>
  <c r="AX17" i="2"/>
  <c r="AD337" i="2"/>
  <c r="J337" i="2"/>
  <c r="AU101" i="2"/>
  <c r="AM101" i="2"/>
  <c r="AM97" i="2"/>
  <c r="AM93" i="2"/>
  <c r="AM81" i="2"/>
  <c r="AM69" i="2"/>
  <c r="AM65" i="2"/>
  <c r="AM29" i="2"/>
  <c r="AK101" i="2"/>
  <c r="AO101" i="2" s="1"/>
  <c r="AR101" i="2"/>
  <c r="AV101" i="2"/>
  <c r="AP97" i="2"/>
  <c r="AX97" i="2"/>
  <c r="AP93" i="2"/>
  <c r="AX93" i="2"/>
  <c r="AP81" i="2"/>
  <c r="AX81" i="2"/>
  <c r="AP69" i="2"/>
  <c r="AX69" i="2"/>
  <c r="AK65" i="2"/>
  <c r="AO65" i="2" s="1"/>
  <c r="AV65" i="2"/>
  <c r="AP29" i="2"/>
  <c r="AX29" i="2"/>
  <c r="AS321" i="3"/>
  <c r="AU305" i="3"/>
  <c r="AQ305" i="3"/>
  <c r="AK305" i="3"/>
  <c r="AO305" i="3" s="1"/>
  <c r="AY305" i="3"/>
  <c r="AV321" i="3"/>
  <c r="AV305" i="3"/>
  <c r="AW297" i="3"/>
  <c r="AK297" i="3"/>
  <c r="AO297" i="3" s="1"/>
  <c r="AR297" i="3"/>
  <c r="AV297" i="3"/>
  <c r="AP289" i="3"/>
  <c r="AP281" i="3"/>
  <c r="AX281" i="3"/>
  <c r="AT273" i="3"/>
  <c r="AU221" i="3"/>
  <c r="AQ221" i="3"/>
  <c r="AK221" i="3"/>
  <c r="AO221" i="3" s="1"/>
  <c r="AU197" i="3"/>
  <c r="AK197" i="3"/>
  <c r="AO197" i="3" s="1"/>
  <c r="AM329" i="3"/>
  <c r="AP329" i="3"/>
  <c r="AX329" i="3"/>
  <c r="AT321" i="3"/>
  <c r="AK309" i="3"/>
  <c r="AO309" i="3" s="1"/>
  <c r="AQ309" i="3"/>
  <c r="AY309" i="3"/>
  <c r="AR309" i="3"/>
  <c r="AV309" i="3"/>
  <c r="AZ305" i="3"/>
  <c r="AP305" i="3"/>
  <c r="AQ249" i="3"/>
  <c r="AK249" i="3"/>
  <c r="AO249" i="3" s="1"/>
  <c r="AS249" i="3"/>
  <c r="AR249" i="3"/>
  <c r="AV249" i="3"/>
  <c r="AZ249" i="3"/>
  <c r="AP241" i="3"/>
  <c r="AX241" i="3"/>
  <c r="AK225" i="3"/>
  <c r="AO225" i="3" s="1"/>
  <c r="AQ225" i="3"/>
  <c r="AY225" i="3"/>
  <c r="AR225" i="3"/>
  <c r="AV225" i="3"/>
  <c r="AZ225" i="3"/>
  <c r="AZ221" i="3"/>
  <c r="AP221" i="3"/>
  <c r="AX221" i="3"/>
  <c r="AS217" i="3"/>
  <c r="AT217" i="3"/>
  <c r="AM209" i="3"/>
  <c r="AP209" i="3"/>
  <c r="AX209" i="3"/>
  <c r="AM201" i="3"/>
  <c r="AP201" i="3"/>
  <c r="AX201" i="3"/>
  <c r="AR197" i="3"/>
  <c r="AT177" i="3"/>
  <c r="AW133" i="3"/>
  <c r="AK133" i="3"/>
  <c r="AO133" i="3" s="1"/>
  <c r="AR133" i="3"/>
  <c r="AV133" i="3"/>
  <c r="AZ133" i="3"/>
  <c r="AP125" i="3"/>
  <c r="AX125" i="3"/>
  <c r="AX109" i="3"/>
  <c r="AP109" i="3"/>
  <c r="AR101" i="3"/>
  <c r="AQ133" i="3"/>
  <c r="AR113" i="3"/>
  <c r="AR97" i="3"/>
  <c r="AY113" i="3"/>
  <c r="AU73" i="3"/>
  <c r="AM73" i="3"/>
  <c r="AV65" i="3"/>
  <c r="AR65" i="3"/>
  <c r="AR89" i="3"/>
  <c r="AX89" i="3"/>
  <c r="AW73" i="3"/>
  <c r="AK73" i="3"/>
  <c r="AR73" i="3"/>
  <c r="AV73" i="3"/>
  <c r="AU65" i="3"/>
  <c r="AQ65" i="3"/>
  <c r="AK65" i="3"/>
  <c r="AO65" i="3" s="1"/>
  <c r="AK321" i="4"/>
  <c r="AR317" i="4"/>
  <c r="AK313" i="4"/>
  <c r="AO313" i="4" s="1"/>
  <c r="AW213" i="4"/>
  <c r="AM213" i="4"/>
  <c r="AU185" i="4"/>
  <c r="AQ185" i="4"/>
  <c r="AK185" i="4"/>
  <c r="AX213" i="4"/>
  <c r="AX185" i="4"/>
  <c r="AX161" i="4"/>
  <c r="AY161" i="4"/>
  <c r="AX157" i="4"/>
  <c r="AY157" i="4"/>
  <c r="AX57" i="4"/>
  <c r="AX41" i="4"/>
  <c r="AW297" i="2"/>
  <c r="AS297" i="2"/>
  <c r="AM297" i="2"/>
  <c r="AW293" i="2"/>
  <c r="AS293" i="2"/>
  <c r="AM293" i="2"/>
  <c r="AN293" i="2" s="1"/>
  <c r="AW289" i="2"/>
  <c r="AS289" i="2"/>
  <c r="AM289" i="2"/>
  <c r="AW281" i="2"/>
  <c r="AS281" i="2"/>
  <c r="AM281" i="2"/>
  <c r="AN281" i="2" s="1"/>
  <c r="AW273" i="2"/>
  <c r="AS273" i="2"/>
  <c r="AM273" i="2"/>
  <c r="AW265" i="2"/>
  <c r="AS265" i="2"/>
  <c r="AM265" i="2"/>
  <c r="AN265" i="2" s="1"/>
  <c r="AW257" i="2"/>
  <c r="AS257" i="2"/>
  <c r="AM257" i="2"/>
  <c r="AW249" i="2"/>
  <c r="AS249" i="2"/>
  <c r="AM249" i="2"/>
  <c r="AY293" i="2"/>
  <c r="AV293" i="2"/>
  <c r="AY241" i="2"/>
  <c r="AQ241" i="2"/>
  <c r="AY233" i="2"/>
  <c r="AQ233" i="2"/>
  <c r="AY229" i="2"/>
  <c r="AQ229" i="2"/>
  <c r="AY217" i="2"/>
  <c r="AQ217" i="2"/>
  <c r="AY209" i="2"/>
  <c r="AQ209" i="2"/>
  <c r="AY201" i="2"/>
  <c r="AQ201" i="2"/>
  <c r="AY181" i="2"/>
  <c r="AQ181" i="2"/>
  <c r="AY173" i="2"/>
  <c r="AQ173" i="2"/>
  <c r="AY169" i="2"/>
  <c r="AQ169" i="2"/>
  <c r="AY161" i="2"/>
  <c r="AQ161" i="2"/>
  <c r="AY153" i="2"/>
  <c r="AQ153" i="2"/>
  <c r="AY141" i="2"/>
  <c r="AQ141" i="2"/>
  <c r="G339" i="2"/>
  <c r="AP297" i="2"/>
  <c r="AX297" i="2"/>
  <c r="AR293" i="2"/>
  <c r="AP289" i="2"/>
  <c r="AX289" i="2"/>
  <c r="AP273" i="2"/>
  <c r="AX273" i="2"/>
  <c r="AP265" i="2"/>
  <c r="AX265" i="2"/>
  <c r="AP257" i="2"/>
  <c r="AX257" i="2"/>
  <c r="AP249" i="2"/>
  <c r="AX249" i="2"/>
  <c r="AW241" i="2"/>
  <c r="AK233" i="2"/>
  <c r="AO233" i="2" s="1"/>
  <c r="AP229" i="2"/>
  <c r="AX229" i="2"/>
  <c r="AK209" i="2"/>
  <c r="AO209" i="2" s="1"/>
  <c r="AR209" i="2"/>
  <c r="AV209" i="2"/>
  <c r="AZ209" i="2"/>
  <c r="AS181" i="2"/>
  <c r="AR181" i="2"/>
  <c r="AV181" i="2"/>
  <c r="AZ181" i="2"/>
  <c r="AS173" i="2"/>
  <c r="AK169" i="2"/>
  <c r="AN169" i="2" s="1"/>
  <c r="AR169" i="2"/>
  <c r="AV169" i="2"/>
  <c r="AZ169" i="2"/>
  <c r="AK161" i="2"/>
  <c r="AO161" i="2" s="1"/>
  <c r="AR161" i="2"/>
  <c r="AV161" i="2"/>
  <c r="AZ161" i="2"/>
  <c r="AK153" i="2"/>
  <c r="AR153" i="2"/>
  <c r="AV153" i="2"/>
  <c r="AZ153" i="2"/>
  <c r="AK141" i="2"/>
  <c r="AO141" i="2" s="1"/>
  <c r="AR141" i="2"/>
  <c r="AV141" i="2"/>
  <c r="AZ141" i="2"/>
  <c r="AK333" i="2"/>
  <c r="AO333" i="2" s="1"/>
  <c r="AW333" i="2"/>
  <c r="AQ333" i="2"/>
  <c r="AY333" i="2"/>
  <c r="AR333" i="2"/>
  <c r="AV333" i="2"/>
  <c r="AP293" i="2"/>
  <c r="AP281" i="2"/>
  <c r="AK241" i="2"/>
  <c r="AN241" i="2" s="1"/>
  <c r="AR241" i="2"/>
  <c r="AV241" i="2"/>
  <c r="AP233" i="2"/>
  <c r="AX233" i="2"/>
  <c r="AP217" i="2"/>
  <c r="AX217" i="2"/>
  <c r="AK201" i="2"/>
  <c r="AO201" i="2" s="1"/>
  <c r="AR201" i="2"/>
  <c r="AV201" i="2"/>
  <c r="AP173" i="2"/>
  <c r="AX173" i="2"/>
  <c r="AP121" i="2"/>
  <c r="AX121" i="2"/>
  <c r="AP113" i="2"/>
  <c r="AX113" i="2"/>
  <c r="AK105" i="2"/>
  <c r="AO105" i="2" s="1"/>
  <c r="AR105" i="2"/>
  <c r="AV105" i="2"/>
  <c r="AZ105" i="2"/>
  <c r="AS97" i="2"/>
  <c r="AW93" i="2"/>
  <c r="AS89" i="2"/>
  <c r="AR89" i="2"/>
  <c r="AV89" i="2"/>
  <c r="AZ89" i="2"/>
  <c r="AS69" i="2"/>
  <c r="AS61" i="2"/>
  <c r="AR61" i="2"/>
  <c r="AV61" i="2"/>
  <c r="AZ61" i="2"/>
  <c r="AK53" i="2"/>
  <c r="AO53" i="2" s="1"/>
  <c r="AR53" i="2"/>
  <c r="AV53" i="2"/>
  <c r="AZ53" i="2"/>
  <c r="AS49" i="2"/>
  <c r="AR49" i="2"/>
  <c r="AV49" i="2"/>
  <c r="AZ49" i="2"/>
  <c r="AW45" i="2"/>
  <c r="AK45" i="2"/>
  <c r="AO45" i="2" s="1"/>
  <c r="AR45" i="2"/>
  <c r="AV45" i="2"/>
  <c r="AZ45" i="2"/>
  <c r="AW29" i="2"/>
  <c r="AK25" i="2"/>
  <c r="AO25" i="2" s="1"/>
  <c r="AR25" i="2"/>
  <c r="AV25" i="2"/>
  <c r="AZ25" i="2"/>
  <c r="AS21" i="2"/>
  <c r="AR21" i="2"/>
  <c r="AV21" i="2"/>
  <c r="AZ21" i="2"/>
  <c r="Z337" i="2"/>
  <c r="N337" i="2"/>
  <c r="AZ13" i="2"/>
  <c r="AY97" i="2"/>
  <c r="AQ97" i="2"/>
  <c r="AY93" i="2"/>
  <c r="AQ93" i="2"/>
  <c r="AY81" i="2"/>
  <c r="AQ81" i="2"/>
  <c r="AY69" i="2"/>
  <c r="AQ69" i="2"/>
  <c r="AY65" i="2"/>
  <c r="AQ65" i="2"/>
  <c r="AY29" i="2"/>
  <c r="AQ29" i="2"/>
  <c r="AR97" i="2"/>
  <c r="AV97" i="2"/>
  <c r="AS93" i="2"/>
  <c r="AR93" i="2"/>
  <c r="AV93" i="2"/>
  <c r="AK81" i="2"/>
  <c r="AR81" i="2"/>
  <c r="AV81" i="2"/>
  <c r="AK69" i="2"/>
  <c r="AO69" i="2" s="1"/>
  <c r="AR69" i="2"/>
  <c r="AV69" i="2"/>
  <c r="AS65" i="2"/>
  <c r="AP65" i="2"/>
  <c r="AT65" i="2"/>
  <c r="AX65" i="2"/>
  <c r="AK29" i="2"/>
  <c r="AO29" i="2" s="1"/>
  <c r="AR29" i="2"/>
  <c r="AV29" i="2"/>
  <c r="AW333" i="3"/>
  <c r="AS333" i="3"/>
  <c r="AM333" i="3"/>
  <c r="AN333" i="3" s="1"/>
  <c r="AY333" i="3"/>
  <c r="AU321" i="3"/>
  <c r="AQ321" i="3"/>
  <c r="AK321" i="3"/>
  <c r="AN321" i="3" s="1"/>
  <c r="AU313" i="3"/>
  <c r="AQ313" i="3"/>
  <c r="AK313" i="3"/>
  <c r="AY313" i="3"/>
  <c r="AR333" i="3"/>
  <c r="AW325" i="3"/>
  <c r="AW281" i="3"/>
  <c r="AK281" i="3"/>
  <c r="AO281" i="3" s="1"/>
  <c r="AR281" i="3"/>
  <c r="AV281" i="3"/>
  <c r="AP273" i="3"/>
  <c r="AW229" i="3"/>
  <c r="AS229" i="3"/>
  <c r="AM229" i="3"/>
  <c r="AW205" i="3"/>
  <c r="AS205" i="3"/>
  <c r="AM205" i="3"/>
  <c r="AW197" i="3"/>
  <c r="AS197" i="3"/>
  <c r="AM197" i="3"/>
  <c r="AW181" i="3"/>
  <c r="AS181" i="3"/>
  <c r="AM181" i="3"/>
  <c r="AN181" i="3" s="1"/>
  <c r="AZ333" i="3"/>
  <c r="AP333" i="3"/>
  <c r="AK325" i="3"/>
  <c r="AO325" i="3" s="1"/>
  <c r="AQ325" i="3"/>
  <c r="AY325" i="3"/>
  <c r="AR325" i="3"/>
  <c r="AV325" i="3"/>
  <c r="AZ321" i="3"/>
  <c r="AP321" i="3"/>
  <c r="AT313" i="3"/>
  <c r="AY205" i="3"/>
  <c r="AT229" i="3"/>
  <c r="AM217" i="3"/>
  <c r="AP217" i="3"/>
  <c r="AX217" i="3"/>
  <c r="AK209" i="3"/>
  <c r="AO209" i="3" s="1"/>
  <c r="AQ209" i="3"/>
  <c r="AY209" i="3"/>
  <c r="AR209" i="3"/>
  <c r="AV209" i="3"/>
  <c r="AZ209" i="3"/>
  <c r="AZ205" i="3"/>
  <c r="AP205" i="3"/>
  <c r="AX205" i="3"/>
  <c r="AT197" i="3"/>
  <c r="AM185" i="3"/>
  <c r="AP185" i="3"/>
  <c r="AX185" i="3"/>
  <c r="AK177" i="3"/>
  <c r="AO177" i="3" s="1"/>
  <c r="AP177" i="3"/>
  <c r="AW153" i="3"/>
  <c r="AK153" i="3"/>
  <c r="AO153" i="3" s="1"/>
  <c r="AR153" i="3"/>
  <c r="AV153" i="3"/>
  <c r="AP145" i="3"/>
  <c r="AV181" i="3"/>
  <c r="AT181" i="3"/>
  <c r="AZ121" i="3"/>
  <c r="AM121" i="3"/>
  <c r="AY121" i="3"/>
  <c r="AR117" i="3"/>
  <c r="AW105" i="3"/>
  <c r="AS105" i="3"/>
  <c r="AM105" i="3"/>
  <c r="AV101" i="3"/>
  <c r="AR121" i="3"/>
  <c r="AV113" i="3"/>
  <c r="AZ105" i="3"/>
  <c r="AR105" i="3"/>
  <c r="AV97" i="3"/>
  <c r="G339" i="3"/>
  <c r="AY81" i="3"/>
  <c r="AQ81" i="3"/>
  <c r="F339" i="3"/>
  <c r="AW81" i="3"/>
  <c r="AK81" i="3"/>
  <c r="AN81" i="3" s="1"/>
  <c r="AR81" i="3"/>
  <c r="AX81" i="3"/>
  <c r="AU325" i="4"/>
  <c r="AQ325" i="4"/>
  <c r="AK325" i="4"/>
  <c r="AO325" i="4" s="1"/>
  <c r="AQ321" i="4"/>
  <c r="AU313" i="4"/>
  <c r="AZ325" i="4"/>
  <c r="AR325" i="4"/>
  <c r="AV317" i="4"/>
  <c r="F339" i="4"/>
  <c r="AY317" i="4"/>
  <c r="AU213" i="4"/>
  <c r="AQ213" i="4"/>
  <c r="AK213" i="4"/>
  <c r="AO213" i="4" s="1"/>
  <c r="AR213" i="4"/>
  <c r="AZ213" i="4"/>
  <c r="AY185" i="4"/>
  <c r="AP185" i="4"/>
  <c r="AV185" i="4"/>
  <c r="G339" i="4"/>
  <c r="AP173" i="4"/>
  <c r="AP165" i="4"/>
  <c r="AY173" i="4"/>
  <c r="AY165" i="4"/>
  <c r="AP53" i="4"/>
  <c r="AP45" i="4"/>
  <c r="AP37" i="4"/>
  <c r="AY57" i="4"/>
  <c r="AY53" i="4"/>
  <c r="AY49" i="4"/>
  <c r="AY45" i="4"/>
  <c r="AY41" i="4"/>
  <c r="AY37" i="4"/>
  <c r="AT253" i="3"/>
  <c r="AX253" i="3"/>
  <c r="AY13" i="2"/>
  <c r="AS121" i="3"/>
  <c r="AU121" i="3"/>
  <c r="AV105" i="3"/>
  <c r="AV325" i="4"/>
  <c r="AY325" i="4"/>
  <c r="AY213" i="4"/>
  <c r="AX173" i="4"/>
  <c r="AP169" i="4"/>
  <c r="AX165" i="4"/>
  <c r="AP161" i="4"/>
  <c r="AP57" i="4"/>
  <c r="AX53" i="4"/>
  <c r="AP49" i="4"/>
  <c r="AX45" i="4"/>
  <c r="AP41" i="4"/>
  <c r="AX37" i="4"/>
  <c r="AN329" i="4"/>
  <c r="AO329" i="4"/>
  <c r="AO321" i="4"/>
  <c r="AO309" i="4"/>
  <c r="AN309" i="4"/>
  <c r="AO305" i="4"/>
  <c r="AN305" i="4"/>
  <c r="AO301" i="4"/>
  <c r="AN301" i="4"/>
  <c r="AO297" i="4"/>
  <c r="AN297" i="4"/>
  <c r="AO293" i="4"/>
  <c r="AN293" i="4"/>
  <c r="AX321" i="4"/>
  <c r="AT321" i="4"/>
  <c r="AP321" i="4"/>
  <c r="AX313" i="4"/>
  <c r="AY313" i="4"/>
  <c r="AO285" i="4"/>
  <c r="AN285" i="4"/>
  <c r="AO281" i="4"/>
  <c r="AN281" i="4"/>
  <c r="AO277" i="4"/>
  <c r="AN277" i="4"/>
  <c r="AO273" i="4"/>
  <c r="AN273" i="4"/>
  <c r="AO269" i="4"/>
  <c r="AN269" i="4"/>
  <c r="AO265" i="4"/>
  <c r="AN265" i="4"/>
  <c r="AO261" i="4"/>
  <c r="AN261" i="4"/>
  <c r="AO257" i="4"/>
  <c r="AN257" i="4"/>
  <c r="AO253" i="4"/>
  <c r="AN253" i="4"/>
  <c r="AO249" i="4"/>
  <c r="AN249" i="4"/>
  <c r="AO245" i="4"/>
  <c r="AN245" i="4"/>
  <c r="AO241" i="4"/>
  <c r="AN241" i="4"/>
  <c r="AO237" i="4"/>
  <c r="AN237" i="4"/>
  <c r="AT313" i="4"/>
  <c r="AO233" i="4"/>
  <c r="AN233" i="4"/>
  <c r="AO229" i="4"/>
  <c r="AN229" i="4"/>
  <c r="AO225" i="4"/>
  <c r="AN225" i="4"/>
  <c r="AO221" i="4"/>
  <c r="AN221" i="4"/>
  <c r="AO217" i="4"/>
  <c r="AN217" i="4"/>
  <c r="AO209" i="4"/>
  <c r="AN209" i="4"/>
  <c r="AO205" i="4"/>
  <c r="AN205" i="4"/>
  <c r="AO201" i="4"/>
  <c r="AN201" i="4"/>
  <c r="AO197" i="4"/>
  <c r="AN197" i="4"/>
  <c r="AO193" i="4"/>
  <c r="AN193" i="4"/>
  <c r="AO189" i="4"/>
  <c r="AN189" i="4"/>
  <c r="AO181" i="4"/>
  <c r="AN181" i="4"/>
  <c r="AO177" i="4"/>
  <c r="AN177" i="4"/>
  <c r="AO169" i="4"/>
  <c r="AO165" i="4"/>
  <c r="AN165" i="4"/>
  <c r="AO161" i="4"/>
  <c r="AN161" i="4"/>
  <c r="AO157" i="4"/>
  <c r="AN157" i="4"/>
  <c r="AO153" i="4"/>
  <c r="AN153" i="4"/>
  <c r="AO149" i="4"/>
  <c r="AN149" i="4"/>
  <c r="AO145" i="4"/>
  <c r="AN145" i="4"/>
  <c r="AO141" i="4"/>
  <c r="AN141" i="4"/>
  <c r="AO137" i="4"/>
  <c r="AN137" i="4"/>
  <c r="AO133" i="4"/>
  <c r="AO129" i="4"/>
  <c r="AN129" i="4"/>
  <c r="AO125" i="4"/>
  <c r="AN125" i="4"/>
  <c r="AO121" i="4"/>
  <c r="AN121" i="4"/>
  <c r="AO117" i="4"/>
  <c r="AN117" i="4"/>
  <c r="AO113" i="4"/>
  <c r="AN113" i="4"/>
  <c r="AO105" i="4"/>
  <c r="AN105" i="4"/>
  <c r="AO101" i="4"/>
  <c r="AO97" i="4"/>
  <c r="AN97" i="4"/>
  <c r="AO93" i="4"/>
  <c r="AN93" i="4"/>
  <c r="AO89" i="4"/>
  <c r="AN89" i="4"/>
  <c r="AO85" i="4"/>
  <c r="AN85" i="4"/>
  <c r="AO81" i="4"/>
  <c r="AN81" i="4"/>
  <c r="AO77" i="4"/>
  <c r="AN77" i="4"/>
  <c r="AO73" i="4"/>
  <c r="AN73" i="4"/>
  <c r="AO65" i="4"/>
  <c r="AN65" i="4"/>
  <c r="AO61" i="4"/>
  <c r="AN61" i="4"/>
  <c r="AO57" i="4"/>
  <c r="AN57" i="4"/>
  <c r="AO53" i="4"/>
  <c r="AO49" i="4"/>
  <c r="AO45" i="4"/>
  <c r="AO41" i="4"/>
  <c r="AN41" i="4"/>
  <c r="AO29" i="4"/>
  <c r="AN29" i="4"/>
  <c r="AO21" i="4"/>
  <c r="AN21" i="4"/>
  <c r="AW13" i="4"/>
  <c r="AS13" i="4"/>
  <c r="AM13" i="4"/>
  <c r="F337" i="4"/>
  <c r="AZ13" i="4"/>
  <c r="AV13" i="4"/>
  <c r="AR13" i="4"/>
  <c r="AG337" i="4"/>
  <c r="AE337" i="4"/>
  <c r="AC337" i="4"/>
  <c r="AA337" i="4"/>
  <c r="Y337" i="4"/>
  <c r="W337" i="4"/>
  <c r="U337" i="4"/>
  <c r="S337" i="4"/>
  <c r="Q337" i="4"/>
  <c r="O337" i="4"/>
  <c r="M337" i="4"/>
  <c r="K337" i="4"/>
  <c r="I337" i="4"/>
  <c r="G337" i="4"/>
  <c r="AN333" i="4"/>
  <c r="AO333" i="4"/>
  <c r="AW321" i="4"/>
  <c r="AS321" i="4"/>
  <c r="AM321" i="4"/>
  <c r="AW313" i="4"/>
  <c r="AS313" i="4"/>
  <c r="AM313" i="4"/>
  <c r="AX325" i="4"/>
  <c r="AT325" i="4"/>
  <c r="AZ321" i="4"/>
  <c r="AV321" i="4"/>
  <c r="AR321" i="4"/>
  <c r="AX317" i="4"/>
  <c r="AT317" i="4"/>
  <c r="AZ313" i="4"/>
  <c r="AV313" i="4"/>
  <c r="AP313" i="4"/>
  <c r="AR313" i="4"/>
  <c r="AP213" i="4"/>
  <c r="AT185" i="4"/>
  <c r="AR185" i="4"/>
  <c r="AZ181" i="4"/>
  <c r="AP181" i="4"/>
  <c r="AY13" i="4"/>
  <c r="AU13" i="4"/>
  <c r="AQ13" i="4"/>
  <c r="AK13" i="4"/>
  <c r="AX13" i="4"/>
  <c r="AT13" i="4"/>
  <c r="AP13" i="4"/>
  <c r="AQ241" i="3"/>
  <c r="AY241" i="3"/>
  <c r="AM177" i="3"/>
  <c r="AS177" i="3"/>
  <c r="AU161" i="3"/>
  <c r="AM161" i="3"/>
  <c r="AY161" i="3"/>
  <c r="AQ161" i="3"/>
  <c r="AU145" i="3"/>
  <c r="AM145" i="3"/>
  <c r="AY145" i="3"/>
  <c r="AQ145" i="3"/>
  <c r="AV229" i="3"/>
  <c r="AV213" i="3"/>
  <c r="AV197" i="3"/>
  <c r="AU125" i="3"/>
  <c r="AM125" i="3"/>
  <c r="AU117" i="3"/>
  <c r="AQ117" i="3"/>
  <c r="AK117" i="3"/>
  <c r="AU109" i="3"/>
  <c r="AQ109" i="3"/>
  <c r="AK109" i="3"/>
  <c r="AU101" i="3"/>
  <c r="AQ101" i="3"/>
  <c r="AK101" i="3"/>
  <c r="AU93" i="3"/>
  <c r="AQ93" i="3"/>
  <c r="AK93" i="3"/>
  <c r="AO85" i="3"/>
  <c r="AN85" i="3"/>
  <c r="AO77" i="3"/>
  <c r="AN77" i="3"/>
  <c r="AO69" i="3"/>
  <c r="AN69" i="3"/>
  <c r="AY125" i="3"/>
  <c r="AZ101" i="3"/>
  <c r="AY93" i="3"/>
  <c r="AZ13" i="3"/>
  <c r="AV13" i="3"/>
  <c r="AR13" i="3"/>
  <c r="G337" i="3"/>
  <c r="AY117" i="3"/>
  <c r="AY105" i="3"/>
  <c r="AZ93" i="3"/>
  <c r="AV89" i="3"/>
  <c r="AZ89" i="3"/>
  <c r="AK89" i="3"/>
  <c r="AQ89" i="3"/>
  <c r="AU89" i="3"/>
  <c r="AY89" i="3"/>
  <c r="AV81" i="3"/>
  <c r="AN49" i="3"/>
  <c r="AO49" i="3"/>
  <c r="AN33" i="3"/>
  <c r="AO33" i="3"/>
  <c r="AN17" i="3"/>
  <c r="AO17" i="3"/>
  <c r="AW13" i="3"/>
  <c r="AS13" i="3"/>
  <c r="AM13" i="3"/>
  <c r="AF337" i="3"/>
  <c r="AD337" i="3"/>
  <c r="AB337" i="3"/>
  <c r="Z337" i="3"/>
  <c r="X337" i="3"/>
  <c r="V337" i="3"/>
  <c r="T337" i="3"/>
  <c r="R337" i="3"/>
  <c r="P337" i="3"/>
  <c r="N337" i="3"/>
  <c r="L337" i="3"/>
  <c r="J337" i="3"/>
  <c r="H337" i="3"/>
  <c r="F337" i="3"/>
  <c r="AO301" i="3"/>
  <c r="AN301" i="3"/>
  <c r="AO293" i="3"/>
  <c r="AN293" i="3"/>
  <c r="AO285" i="3"/>
  <c r="AN285" i="3"/>
  <c r="AO277" i="3"/>
  <c r="AN277" i="3"/>
  <c r="AO269" i="3"/>
  <c r="AN269" i="3"/>
  <c r="AO261" i="3"/>
  <c r="AN261" i="3"/>
  <c r="AO253" i="3"/>
  <c r="AN253" i="3"/>
  <c r="AY289" i="3"/>
  <c r="AU289" i="3"/>
  <c r="AQ289" i="3"/>
  <c r="AM289" i="3"/>
  <c r="AY273" i="3"/>
  <c r="AU273" i="3"/>
  <c r="AQ273" i="3"/>
  <c r="AM273" i="3"/>
  <c r="AU257" i="3"/>
  <c r="AM257" i="3"/>
  <c r="AY257" i="3"/>
  <c r="AQ257" i="3"/>
  <c r="AY297" i="3"/>
  <c r="AU297" i="3"/>
  <c r="AQ297" i="3"/>
  <c r="AM297" i="3"/>
  <c r="AW289" i="3"/>
  <c r="AK289" i="3"/>
  <c r="AR289" i="3"/>
  <c r="AV289" i="3"/>
  <c r="AZ289" i="3"/>
  <c r="AY281" i="3"/>
  <c r="AU281" i="3"/>
  <c r="AQ281" i="3"/>
  <c r="AM281" i="3"/>
  <c r="AW273" i="3"/>
  <c r="AK273" i="3"/>
  <c r="AR273" i="3"/>
  <c r="AV273" i="3"/>
  <c r="AZ273" i="3"/>
  <c r="AY265" i="3"/>
  <c r="AU265" i="3"/>
  <c r="AM265" i="3"/>
  <c r="AQ265" i="3"/>
  <c r="AW257" i="3"/>
  <c r="AK257" i="3"/>
  <c r="AR257" i="3"/>
  <c r="AV257" i="3"/>
  <c r="AZ257" i="3"/>
  <c r="AO245" i="3"/>
  <c r="AN245" i="3"/>
  <c r="AO237" i="3"/>
  <c r="AN237" i="3"/>
  <c r="AO181" i="3"/>
  <c r="AO173" i="3"/>
  <c r="AN173" i="3"/>
  <c r="AO165" i="3"/>
  <c r="AN165" i="3"/>
  <c r="AO157" i="3"/>
  <c r="AN157" i="3"/>
  <c r="AO149" i="3"/>
  <c r="AN149" i="3"/>
  <c r="AO141" i="3"/>
  <c r="AN141" i="3"/>
  <c r="AW329" i="3"/>
  <c r="AQ329" i="3"/>
  <c r="AY329" i="3"/>
  <c r="AR329" i="3"/>
  <c r="AV329" i="3"/>
  <c r="AK317" i="3"/>
  <c r="AQ317" i="3"/>
  <c r="AY317" i="3"/>
  <c r="AR317" i="3"/>
  <c r="AV317" i="3"/>
  <c r="AZ313" i="3"/>
  <c r="AP313" i="3"/>
  <c r="AW241" i="3"/>
  <c r="AK241" i="3"/>
  <c r="AR241" i="3"/>
  <c r="AV241" i="3"/>
  <c r="AZ241" i="3"/>
  <c r="AU241" i="3"/>
  <c r="AM233" i="3"/>
  <c r="AU233" i="3"/>
  <c r="AK233" i="3"/>
  <c r="AW233" i="3"/>
  <c r="AR233" i="3"/>
  <c r="AV233" i="3"/>
  <c r="AZ229" i="3"/>
  <c r="AP229" i="3"/>
  <c r="AK217" i="3"/>
  <c r="AQ217" i="3"/>
  <c r="AY217" i="3"/>
  <c r="AR217" i="3"/>
  <c r="AV217" i="3"/>
  <c r="AZ217" i="3"/>
  <c r="AZ213" i="3"/>
  <c r="AP213" i="3"/>
  <c r="AK201" i="3"/>
  <c r="AQ201" i="3"/>
  <c r="AY201" i="3"/>
  <c r="AR201" i="3"/>
  <c r="AV201" i="3"/>
  <c r="AZ201" i="3"/>
  <c r="AZ197" i="3"/>
  <c r="AP197" i="3"/>
  <c r="AK185" i="3"/>
  <c r="AQ185" i="3"/>
  <c r="AY185" i="3"/>
  <c r="AR185" i="3"/>
  <c r="AV185" i="3"/>
  <c r="AZ185" i="3"/>
  <c r="AW177" i="3"/>
  <c r="AQ177" i="3"/>
  <c r="AY177" i="3"/>
  <c r="AR177" i="3"/>
  <c r="AV177" i="3"/>
  <c r="AZ177" i="3"/>
  <c r="AU169" i="3"/>
  <c r="AM169" i="3"/>
  <c r="AY169" i="3"/>
  <c r="AQ169" i="3"/>
  <c r="AW161" i="3"/>
  <c r="AK161" i="3"/>
  <c r="AR161" i="3"/>
  <c r="AV161" i="3"/>
  <c r="AZ161" i="3"/>
  <c r="AU153" i="3"/>
  <c r="AM153" i="3"/>
  <c r="AY153" i="3"/>
  <c r="AQ153" i="3"/>
  <c r="AW145" i="3"/>
  <c r="AK145" i="3"/>
  <c r="AR145" i="3"/>
  <c r="AV145" i="3"/>
  <c r="AZ145" i="3"/>
  <c r="AO137" i="3"/>
  <c r="AN137" i="3"/>
  <c r="AO129" i="3"/>
  <c r="AN129" i="3"/>
  <c r="AR181" i="3"/>
  <c r="AP181" i="3"/>
  <c r="AW125" i="3"/>
  <c r="AK125" i="3"/>
  <c r="AR125" i="3"/>
  <c r="AV125" i="3"/>
  <c r="AZ125" i="3"/>
  <c r="AV121" i="3"/>
  <c r="AQ121" i="3"/>
  <c r="AK121" i="3"/>
  <c r="AW121" i="3"/>
  <c r="AX117" i="3"/>
  <c r="AT117" i="3"/>
  <c r="AP117" i="3"/>
  <c r="AV109" i="3"/>
  <c r="AR109" i="3"/>
  <c r="AX101" i="3"/>
  <c r="AT101" i="3"/>
  <c r="AP101" i="3"/>
  <c r="AV93" i="3"/>
  <c r="AR93" i="3"/>
  <c r="AU133" i="3"/>
  <c r="AM133" i="3"/>
  <c r="AT121" i="3"/>
  <c r="AP121" i="3"/>
  <c r="AW117" i="3"/>
  <c r="AS117" i="3"/>
  <c r="AM117" i="3"/>
  <c r="AX113" i="3"/>
  <c r="AT113" i="3"/>
  <c r="AW109" i="3"/>
  <c r="AS109" i="3"/>
  <c r="AM109" i="3"/>
  <c r="AX105" i="3"/>
  <c r="AT105" i="3"/>
  <c r="AW101" i="3"/>
  <c r="AS101" i="3"/>
  <c r="AM101" i="3"/>
  <c r="AX97" i="3"/>
  <c r="AT97" i="3"/>
  <c r="AP97" i="3"/>
  <c r="AW93" i="3"/>
  <c r="AS93" i="3"/>
  <c r="AM93" i="3"/>
  <c r="AY109" i="3"/>
  <c r="AO61" i="3"/>
  <c r="AN61" i="3"/>
  <c r="AO53" i="3"/>
  <c r="AN53" i="3"/>
  <c r="AO45" i="3"/>
  <c r="AN45" i="3"/>
  <c r="AO37" i="3"/>
  <c r="AN37" i="3"/>
  <c r="AO29" i="3"/>
  <c r="AN29" i="3"/>
  <c r="AO21" i="3"/>
  <c r="AN21" i="3"/>
  <c r="AX13" i="3"/>
  <c r="AT13" i="3"/>
  <c r="AP13" i="3"/>
  <c r="AM89" i="3"/>
  <c r="AS89" i="3"/>
  <c r="AN57" i="3"/>
  <c r="AO57" i="3"/>
  <c r="AN41" i="3"/>
  <c r="AO41" i="3"/>
  <c r="AN25" i="3"/>
  <c r="AO25" i="3"/>
  <c r="AY13" i="3"/>
  <c r="AU13" i="3"/>
  <c r="AQ13" i="3"/>
  <c r="AK13" i="3"/>
  <c r="AO325" i="2"/>
  <c r="AN325" i="2"/>
  <c r="AO317" i="2"/>
  <c r="AN317" i="2"/>
  <c r="AO309" i="2"/>
  <c r="AN309" i="2"/>
  <c r="AK329" i="2"/>
  <c r="AW329" i="2"/>
  <c r="AQ329" i="2"/>
  <c r="AY329" i="2"/>
  <c r="AR329" i="2"/>
  <c r="AV329" i="2"/>
  <c r="AK237" i="2"/>
  <c r="AW237" i="2"/>
  <c r="AW213" i="2"/>
  <c r="AK213" i="2"/>
  <c r="AZ213" i="2"/>
  <c r="AV213" i="2"/>
  <c r="AW197" i="2"/>
  <c r="AZ197" i="2"/>
  <c r="AV197" i="2"/>
  <c r="AR197" i="2"/>
  <c r="AK197" i="2"/>
  <c r="AW165" i="2"/>
  <c r="AZ165" i="2"/>
  <c r="AV165" i="2"/>
  <c r="AR165" i="2"/>
  <c r="AK165" i="2"/>
  <c r="AS157" i="2"/>
  <c r="AZ157" i="2"/>
  <c r="AV157" i="2"/>
  <c r="AR157" i="2"/>
  <c r="AK157" i="2"/>
  <c r="AW149" i="2"/>
  <c r="AZ149" i="2"/>
  <c r="AV149" i="2"/>
  <c r="AR149" i="2"/>
  <c r="AK149" i="2"/>
  <c r="AO321" i="2"/>
  <c r="AN321" i="2"/>
  <c r="AO313" i="2"/>
  <c r="AN313" i="2"/>
  <c r="AO305" i="2"/>
  <c r="AO301" i="2"/>
  <c r="AN301" i="2"/>
  <c r="AO285" i="2"/>
  <c r="AO281" i="2"/>
  <c r="AO269" i="2"/>
  <c r="AO265" i="2"/>
  <c r="G337" i="2"/>
  <c r="AP277" i="2"/>
  <c r="AX277" i="2"/>
  <c r="AP269" i="2"/>
  <c r="AX269" i="2"/>
  <c r="AP261" i="2"/>
  <c r="AX261" i="2"/>
  <c r="AS237" i="2"/>
  <c r="AR237" i="2"/>
  <c r="AV237" i="2"/>
  <c r="AZ237" i="2"/>
  <c r="AW229" i="2"/>
  <c r="AK229" i="2"/>
  <c r="AR229" i="2"/>
  <c r="AV229" i="2"/>
  <c r="AS213" i="2"/>
  <c r="AR213" i="2"/>
  <c r="AX213" i="2"/>
  <c r="AP197" i="2"/>
  <c r="AX197" i="2"/>
  <c r="AP165" i="2"/>
  <c r="AX165" i="2"/>
  <c r="AP157" i="2"/>
  <c r="AX157" i="2"/>
  <c r="AP149" i="2"/>
  <c r="AX149" i="2"/>
  <c r="AN137" i="2"/>
  <c r="AO137" i="2"/>
  <c r="AN133" i="2"/>
  <c r="AO133" i="2"/>
  <c r="AN129" i="2"/>
  <c r="AO129" i="2"/>
  <c r="AP301" i="2"/>
  <c r="AP285" i="2"/>
  <c r="AP253" i="2"/>
  <c r="AS245" i="2"/>
  <c r="AR245" i="2"/>
  <c r="AV245" i="2"/>
  <c r="AS233" i="2"/>
  <c r="AR233" i="2"/>
  <c r="AV233" i="2"/>
  <c r="AK217" i="2"/>
  <c r="AR217" i="2"/>
  <c r="AV217" i="2"/>
  <c r="AK205" i="2"/>
  <c r="AR205" i="2"/>
  <c r="AV205" i="2"/>
  <c r="AK193" i="2"/>
  <c r="AR193" i="2"/>
  <c r="AV193" i="2"/>
  <c r="AW189" i="2"/>
  <c r="AR189" i="2"/>
  <c r="AV189" i="2"/>
  <c r="AS185" i="2"/>
  <c r="AR185" i="2"/>
  <c r="AV185" i="2"/>
  <c r="AK181" i="2"/>
  <c r="AK173" i="2"/>
  <c r="AR173" i="2"/>
  <c r="AV173" i="2"/>
  <c r="AS125" i="2"/>
  <c r="AQ125" i="2"/>
  <c r="AW125" i="2"/>
  <c r="AR125" i="2"/>
  <c r="AV125" i="2"/>
  <c r="AZ125" i="2"/>
  <c r="AW121" i="2"/>
  <c r="AK121" i="2"/>
  <c r="AR121" i="2"/>
  <c r="AV121" i="2"/>
  <c r="AZ121" i="2"/>
  <c r="AW117" i="2"/>
  <c r="AK117" i="2"/>
  <c r="AR117" i="2"/>
  <c r="AV117" i="2"/>
  <c r="AZ117" i="2"/>
  <c r="AW113" i="2"/>
  <c r="AK113" i="2"/>
  <c r="AR113" i="2"/>
  <c r="AV113" i="2"/>
  <c r="AZ113" i="2"/>
  <c r="AW109" i="2"/>
  <c r="AK109" i="2"/>
  <c r="AR109" i="2"/>
  <c r="AV109" i="2"/>
  <c r="AZ109" i="2"/>
  <c r="AK77" i="2"/>
  <c r="AR77" i="2"/>
  <c r="AV77" i="2"/>
  <c r="AZ77" i="2"/>
  <c r="AK41" i="2"/>
  <c r="AR41" i="2"/>
  <c r="AV41" i="2"/>
  <c r="AZ41" i="2"/>
  <c r="AK17" i="2"/>
  <c r="AR17" i="2"/>
  <c r="AV17" i="2"/>
  <c r="AZ17" i="2"/>
  <c r="AS13" i="2"/>
  <c r="AF337" i="2"/>
  <c r="AB337" i="2"/>
  <c r="X337" i="2"/>
  <c r="V337" i="2"/>
  <c r="T337" i="2"/>
  <c r="P337" i="2"/>
  <c r="L337" i="2"/>
  <c r="H337" i="2"/>
  <c r="F339" i="2"/>
  <c r="AR13" i="2"/>
  <c r="AV13" i="2"/>
  <c r="F337" i="2"/>
  <c r="AU121" i="2"/>
  <c r="AM121" i="2"/>
  <c r="AQ117" i="2"/>
  <c r="AU113" i="2"/>
  <c r="AM113" i="2"/>
  <c r="AQ109" i="2"/>
  <c r="AU105" i="2"/>
  <c r="AM105" i="2"/>
  <c r="AQ89" i="2"/>
  <c r="AU77" i="2"/>
  <c r="AM77" i="2"/>
  <c r="AQ61" i="2"/>
  <c r="AU53" i="2"/>
  <c r="AM53" i="2"/>
  <c r="AQ49" i="2"/>
  <c r="AU45" i="2"/>
  <c r="AM45" i="2"/>
  <c r="AQ41" i="2"/>
  <c r="AU25" i="2"/>
  <c r="AM25" i="2"/>
  <c r="AQ21" i="2"/>
  <c r="AU17" i="2"/>
  <c r="AM17" i="2"/>
  <c r="AQ13" i="2"/>
  <c r="AS105" i="2"/>
  <c r="AK89" i="2"/>
  <c r="AK61" i="2"/>
  <c r="AW53" i="2"/>
  <c r="AK49" i="2"/>
  <c r="AS25" i="2"/>
  <c r="AK21" i="2"/>
  <c r="AW13" i="2"/>
  <c r="AY89" i="2"/>
  <c r="AY49" i="2"/>
  <c r="AY21" i="2"/>
  <c r="AY117" i="2"/>
  <c r="AY105" i="2"/>
  <c r="AY53" i="2"/>
  <c r="AY25" i="2"/>
  <c r="AS141" i="2"/>
  <c r="AK13" i="2"/>
  <c r="H339" i="2"/>
  <c r="AP13" i="2"/>
  <c r="AT13" i="2"/>
  <c r="AT337" i="2" s="1"/>
  <c r="AX13" i="2"/>
  <c r="AQ121" i="2"/>
  <c r="AU117" i="2"/>
  <c r="AQ113" i="2"/>
  <c r="AU109" i="2"/>
  <c r="AM109" i="2"/>
  <c r="AU89" i="2"/>
  <c r="AM89" i="2"/>
  <c r="AQ77" i="2"/>
  <c r="AU61" i="2"/>
  <c r="AM61" i="2"/>
  <c r="AU49" i="2"/>
  <c r="AM49" i="2"/>
  <c r="AQ45" i="2"/>
  <c r="AU41" i="2"/>
  <c r="AM41" i="2"/>
  <c r="AU21" i="2"/>
  <c r="AM21" i="2"/>
  <c r="AQ17" i="2"/>
  <c r="AU13" i="2"/>
  <c r="AM13" i="2"/>
  <c r="AS77" i="2"/>
  <c r="AW61" i="2"/>
  <c r="AS41" i="2"/>
  <c r="AS17" i="2"/>
  <c r="AN109" i="4" l="1"/>
  <c r="AN229" i="3"/>
  <c r="AN249" i="2"/>
  <c r="AN185" i="4"/>
  <c r="AN317" i="4"/>
  <c r="AN153" i="2"/>
  <c r="AN85" i="2"/>
  <c r="AN17" i="4"/>
  <c r="AN201" i="2"/>
  <c r="AN245" i="2"/>
  <c r="AN269" i="2"/>
  <c r="AO17" i="4"/>
  <c r="AN173" i="4"/>
  <c r="AN261" i="2"/>
  <c r="AN221" i="2"/>
  <c r="AN37" i="4"/>
  <c r="AN189" i="3"/>
  <c r="AN33" i="4"/>
  <c r="AO85" i="2"/>
  <c r="AO289" i="4"/>
  <c r="AN313" i="3"/>
  <c r="AN205" i="3"/>
  <c r="AN297" i="3"/>
  <c r="AN29" i="2"/>
  <c r="AN273" i="2"/>
  <c r="AN125" i="2"/>
  <c r="AN93" i="2"/>
  <c r="AO245" i="2"/>
  <c r="AN209" i="2"/>
  <c r="AN221" i="3"/>
  <c r="AO177" i="2"/>
  <c r="AN289" i="2"/>
  <c r="AN249" i="3"/>
  <c r="AN253" i="2"/>
  <c r="AO145" i="2"/>
  <c r="AN97" i="3"/>
  <c r="AN169" i="3"/>
  <c r="AN321" i="4"/>
  <c r="AN81" i="2"/>
  <c r="AN37" i="2"/>
  <c r="AN185" i="2"/>
  <c r="AO189" i="3"/>
  <c r="AN193" i="3"/>
  <c r="AO37" i="2"/>
  <c r="AO277" i="2"/>
  <c r="AO185" i="4"/>
  <c r="AN189" i="2"/>
  <c r="AN65" i="2"/>
  <c r="AN225" i="2"/>
  <c r="AN25" i="4"/>
  <c r="AN33" i="2"/>
  <c r="AN73" i="3"/>
  <c r="AO313" i="3"/>
  <c r="AN73" i="2"/>
  <c r="AO153" i="2"/>
  <c r="AN309" i="3"/>
  <c r="AN65" i="3"/>
  <c r="AO73" i="3"/>
  <c r="AN257" i="2"/>
  <c r="AN297" i="2"/>
  <c r="AO25" i="4"/>
  <c r="AO81" i="2"/>
  <c r="AN265" i="3"/>
  <c r="AQ337" i="4"/>
  <c r="AN225" i="3"/>
  <c r="AN329" i="3"/>
  <c r="AU337" i="4"/>
  <c r="AN233" i="2"/>
  <c r="AO321" i="3"/>
  <c r="AX337" i="2"/>
  <c r="AY337" i="3"/>
  <c r="AO169" i="2"/>
  <c r="AN325" i="3"/>
  <c r="AP337" i="2"/>
  <c r="AP337" i="4"/>
  <c r="AY337" i="4"/>
  <c r="AN57" i="2"/>
  <c r="AN97" i="2"/>
  <c r="AN209" i="3"/>
  <c r="AN101" i="2"/>
  <c r="AO73" i="2"/>
  <c r="AN25" i="2"/>
  <c r="AN213" i="3"/>
  <c r="AN133" i="3"/>
  <c r="AO189" i="2"/>
  <c r="AN333" i="2"/>
  <c r="AN105" i="3"/>
  <c r="AN305" i="3"/>
  <c r="AN197" i="3"/>
  <c r="AN313" i="4"/>
  <c r="AN53" i="2"/>
  <c r="AN141" i="2"/>
  <c r="AN161" i="2"/>
  <c r="AN153" i="3"/>
  <c r="AQ337" i="3"/>
  <c r="AT337" i="3"/>
  <c r="AX337" i="4"/>
  <c r="AO81" i="3"/>
  <c r="AO241" i="2"/>
  <c r="AN69" i="2"/>
  <c r="AN45" i="2"/>
  <c r="AN281" i="3"/>
  <c r="AN105" i="2"/>
  <c r="AN177" i="3"/>
  <c r="AN213" i="4"/>
  <c r="AN325" i="4"/>
  <c r="AY337" i="2"/>
  <c r="AV337" i="2"/>
  <c r="AZ337" i="2"/>
  <c r="AT337" i="4"/>
  <c r="AV337" i="4"/>
  <c r="AS337" i="4"/>
  <c r="AK337" i="4"/>
  <c r="AO13" i="4"/>
  <c r="AN13" i="4"/>
  <c r="AR337" i="4"/>
  <c r="AZ337" i="4"/>
  <c r="AM337" i="4"/>
  <c r="AW337" i="4"/>
  <c r="AN185" i="3"/>
  <c r="AO185" i="3"/>
  <c r="AN201" i="3"/>
  <c r="AO201" i="3"/>
  <c r="AN217" i="3"/>
  <c r="AO217" i="3"/>
  <c r="AM337" i="2"/>
  <c r="AK337" i="3"/>
  <c r="AN13" i="3"/>
  <c r="AO13" i="3"/>
  <c r="AU337" i="3"/>
  <c r="AP337" i="3"/>
  <c r="AX337" i="3"/>
  <c r="AO121" i="3"/>
  <c r="AN121" i="3"/>
  <c r="AN125" i="3"/>
  <c r="AO125" i="3"/>
  <c r="AN161" i="3"/>
  <c r="AO161" i="3"/>
  <c r="AN241" i="3"/>
  <c r="AO241" i="3"/>
  <c r="AN317" i="3"/>
  <c r="AO317" i="3"/>
  <c r="AN273" i="3"/>
  <c r="AO273" i="3"/>
  <c r="AS337" i="3"/>
  <c r="AO89" i="3"/>
  <c r="AN89" i="3"/>
  <c r="AV337" i="3"/>
  <c r="AN101" i="3"/>
  <c r="AO101" i="3"/>
  <c r="AN117" i="3"/>
  <c r="AO117" i="3"/>
  <c r="AN145" i="3"/>
  <c r="AO145" i="3"/>
  <c r="AN233" i="3"/>
  <c r="AO233" i="3"/>
  <c r="AN257" i="3"/>
  <c r="AO257" i="3"/>
  <c r="AN289" i="3"/>
  <c r="AO289" i="3"/>
  <c r="AM337" i="3"/>
  <c r="AW337" i="3"/>
  <c r="AR337" i="3"/>
  <c r="AZ337" i="3"/>
  <c r="AN93" i="3"/>
  <c r="AO93" i="3"/>
  <c r="AN109" i="3"/>
  <c r="AO109" i="3"/>
  <c r="AN21" i="2"/>
  <c r="AO21" i="2"/>
  <c r="AN61" i="2"/>
  <c r="AO61" i="2"/>
  <c r="AN113" i="2"/>
  <c r="AO113" i="2"/>
  <c r="AN121" i="2"/>
  <c r="AO121" i="2"/>
  <c r="AN173" i="2"/>
  <c r="AO173" i="2"/>
  <c r="AN193" i="2"/>
  <c r="AO193" i="2"/>
  <c r="AN217" i="2"/>
  <c r="AO217" i="2"/>
  <c r="AN229" i="2"/>
  <c r="AO229" i="2"/>
  <c r="AN149" i="2"/>
  <c r="AO149" i="2"/>
  <c r="AN165" i="2"/>
  <c r="AO165" i="2"/>
  <c r="AN213" i="2"/>
  <c r="AO213" i="2"/>
  <c r="AK337" i="2"/>
  <c r="AN13" i="2"/>
  <c r="AO13" i="2"/>
  <c r="AN49" i="2"/>
  <c r="AO49" i="2"/>
  <c r="AU337" i="2"/>
  <c r="AW337" i="2"/>
  <c r="AN89" i="2"/>
  <c r="AO89" i="2"/>
  <c r="AQ337" i="2"/>
  <c r="AR337" i="2"/>
  <c r="AS337" i="2"/>
  <c r="AN17" i="2"/>
  <c r="AO17" i="2"/>
  <c r="AN41" i="2"/>
  <c r="AO41" i="2"/>
  <c r="AN77" i="2"/>
  <c r="AO77" i="2"/>
  <c r="AN109" i="2"/>
  <c r="AO109" i="2"/>
  <c r="AN117" i="2"/>
  <c r="AO117" i="2"/>
  <c r="AN181" i="2"/>
  <c r="AO181" i="2"/>
  <c r="AN205" i="2"/>
  <c r="AO205" i="2"/>
  <c r="AN157" i="2"/>
  <c r="AO157" i="2"/>
  <c r="AN197" i="2"/>
  <c r="AO197" i="2"/>
  <c r="AN237" i="2"/>
  <c r="AO237" i="2"/>
  <c r="AN329" i="2"/>
  <c r="AO329" i="2"/>
  <c r="AO337" i="4" l="1"/>
  <c r="AN337" i="4"/>
  <c r="AO337" i="3"/>
  <c r="AN337" i="3"/>
  <c r="AN337" i="2"/>
  <c r="AO337" i="2"/>
</calcChain>
</file>

<file path=xl/comments1.xml><?xml version="1.0" encoding="utf-8"?>
<comments xmlns="http://schemas.openxmlformats.org/spreadsheetml/2006/main">
  <authors>
    <author>Автор</author>
  </authors>
  <commentList>
    <comment ref="E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6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6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7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7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7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7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7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8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8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8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8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8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9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9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9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9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9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9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9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9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0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0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0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0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0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0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0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0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0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2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2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2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2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2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2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3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3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3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3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3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3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3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3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3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3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4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4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4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4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4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4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4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4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4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4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5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5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5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5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5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5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5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5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5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5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6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6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6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6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6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6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6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6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6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7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7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7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7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7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7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7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7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7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7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8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8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8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8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8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8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8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9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9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9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9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9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9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9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9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9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0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0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0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0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0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0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0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0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0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0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2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2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2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2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2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2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3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3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3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3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3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3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3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3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3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3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4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4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4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4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4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4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4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4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4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4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5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5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5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5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5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5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5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5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5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5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6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6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6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6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6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6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6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6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6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6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7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7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7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7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7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7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7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7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7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7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8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8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8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8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8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8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8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8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8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9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9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9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9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9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9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9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9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9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9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0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0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0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0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0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0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0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0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0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0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2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2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2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2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2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2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3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3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3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3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3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3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3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E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6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6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7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7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7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7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7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8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8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8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8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8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9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9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9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9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9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9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9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9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0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0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0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0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0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0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0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0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0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2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2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2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2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2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2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3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3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3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3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3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3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3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3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3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3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4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4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4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4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4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4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4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4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4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4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5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5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5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5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5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5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5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5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5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5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6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6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6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6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6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6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6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6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6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7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7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7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7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7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7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7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7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7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7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8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8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8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8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8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8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8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9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9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9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9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9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9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9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9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9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0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0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0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0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0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0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0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0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0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0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2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2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2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2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2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2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3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3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3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3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3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3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3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3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3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3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4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4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4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4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4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4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4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4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4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4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5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5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5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5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5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5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5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5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5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5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6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6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6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6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6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6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6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6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6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6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7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7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7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7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7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7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7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7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7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7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8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8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8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8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8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8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8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8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8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9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9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9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9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9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9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9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9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9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9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0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0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0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0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0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0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0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0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0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0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2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2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2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2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2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2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3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3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3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3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3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3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3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E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6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6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7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7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7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7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7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8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8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8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8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8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9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9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9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9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9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9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9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9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0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0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0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0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0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0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0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0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0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2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2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2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2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2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2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3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3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3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3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3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3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3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3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3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3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4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4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4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4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4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4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4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4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4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4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5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5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5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5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5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5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5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5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5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5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6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6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6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6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6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6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6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6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6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7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7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7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7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7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7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7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7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7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7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8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8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8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8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8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8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8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9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9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9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9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9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19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19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19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19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0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0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0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0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0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0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0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0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0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0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2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2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2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2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2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2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3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3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3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3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3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3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3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3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3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3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4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4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4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4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4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4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4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4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4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4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5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5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5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5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5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5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5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5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5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5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6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6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6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6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6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6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6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6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6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6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7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7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7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7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7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7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7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7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7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7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8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8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8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8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8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8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8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8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8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9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9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9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9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9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9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29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29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29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29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0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0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0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0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0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0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0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0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0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0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2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2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2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2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2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2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3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3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3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  <comment ref="E33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буквенні позначення</t>
        </r>
      </text>
    </comment>
    <comment ref="E33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роботи згідно графіка або у вихідні</t>
        </r>
      </text>
    </comment>
    <comment ref="E33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буквенне позначення надурочних годин "НУ"</t>
        </r>
      </text>
    </comment>
    <comment ref="E33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кількість годин надурочних</t>
        </r>
      </text>
    </comment>
  </commentList>
</comments>
</file>

<file path=xl/sharedStrings.xml><?xml version="1.0" encoding="utf-8"?>
<sst xmlns="http://schemas.openxmlformats.org/spreadsheetml/2006/main" count="776" uniqueCount="457">
  <si>
    <t>Дудка  Марина  Дмитрівна</t>
  </si>
  <si>
    <t>00/0018</t>
  </si>
  <si>
    <t>старший адміністратор системи</t>
  </si>
  <si>
    <t>Кобевко  Дмитро  Онуфрійович</t>
  </si>
  <si>
    <t>00/0029</t>
  </si>
  <si>
    <t>завідувач господарства</t>
  </si>
  <si>
    <t>Сільченко  Антон  Володимирович</t>
  </si>
  <si>
    <t>00/0008</t>
  </si>
  <si>
    <t>менеджер системи LEAN</t>
  </si>
  <si>
    <t xml:space="preserve">Струсовська  Наталя  Іванівна </t>
  </si>
  <si>
    <t xml:space="preserve">00/0114   </t>
  </si>
  <si>
    <t>асистент директора/с07,02</t>
  </si>
  <si>
    <t>Януш Петро Володимирович</t>
  </si>
  <si>
    <t>00/0010</t>
  </si>
  <si>
    <t>начальник відділу ІТ</t>
  </si>
  <si>
    <t>Боднар Марина Віталіївна</t>
  </si>
  <si>
    <t>00/0082</t>
  </si>
  <si>
    <t>бухгалтер</t>
  </si>
  <si>
    <t>Кердей Яна Василівна</t>
  </si>
  <si>
    <t>00/0059</t>
  </si>
  <si>
    <t xml:space="preserve">головний бухгалтер </t>
  </si>
  <si>
    <t>Онищенко Марія Леонідівна</t>
  </si>
  <si>
    <t>00/0072</t>
  </si>
  <si>
    <t>Плєшко Ярина Миколаївна</t>
  </si>
  <si>
    <t>00/0055</t>
  </si>
  <si>
    <t>Позднякова Людмила Петрівна</t>
  </si>
  <si>
    <t>00/0104</t>
  </si>
  <si>
    <t>Пуюл Наталя Анатоліївна</t>
  </si>
  <si>
    <t>00/0054</t>
  </si>
  <si>
    <t>Ряба Людмила Іванівна</t>
  </si>
  <si>
    <t>00/0033</t>
  </si>
  <si>
    <t>провідний бухгалтер</t>
  </si>
  <si>
    <t>Ткачик Ярослав Юрійович</t>
  </si>
  <si>
    <t>00/0093</t>
  </si>
  <si>
    <t>економіст</t>
  </si>
  <si>
    <t>Шарко Ольга Григоріївна</t>
  </si>
  <si>
    <t>00/0053</t>
  </si>
  <si>
    <t>старший бухгалтер</t>
  </si>
  <si>
    <t>Штефано Христина Петрівна</t>
  </si>
  <si>
    <t>00/0076</t>
  </si>
  <si>
    <t>економіст з бух обліку та аналізу</t>
  </si>
  <si>
    <t>Андронік Степан Володимирович</t>
  </si>
  <si>
    <t>00/0069</t>
  </si>
  <si>
    <t>кур'єр</t>
  </si>
  <si>
    <t>Апетрой Анжела Степанівна</t>
  </si>
  <si>
    <t>00/0095</t>
  </si>
  <si>
    <t>інструктор виробничого навчання</t>
  </si>
  <si>
    <t>Гайдук Євгеній Юрійович</t>
  </si>
  <si>
    <t>10/0661</t>
  </si>
  <si>
    <t>старший інструктор виробничого навчання</t>
  </si>
  <si>
    <t>Дзісь  Олександр  Миколайович</t>
  </si>
  <si>
    <t>00/0006</t>
  </si>
  <si>
    <t>Дяченко  Олександр  Миколайович</t>
  </si>
  <si>
    <t>00/1009</t>
  </si>
  <si>
    <t>Маснюк Тетяна Анатоліївна</t>
  </si>
  <si>
    <t>00/1226</t>
  </si>
  <si>
    <t>менеджер НR</t>
  </si>
  <si>
    <t>Матюшкіна Валентина Василівна</t>
  </si>
  <si>
    <t>00/1212</t>
  </si>
  <si>
    <t>табельщик</t>
  </si>
  <si>
    <t>Нашиба Олена Аркадіївна</t>
  </si>
  <si>
    <t>00/0061</t>
  </si>
  <si>
    <t>Пацарнюк Мар'яна  Ярославівна</t>
  </si>
  <si>
    <t>00/0057</t>
  </si>
  <si>
    <t>начальник відділу кадрів</t>
  </si>
  <si>
    <t>Повержук Геннадій Вікторович</t>
  </si>
  <si>
    <t>00/0056</t>
  </si>
  <si>
    <t>фахівець з кадрів</t>
  </si>
  <si>
    <t>Терещенко Наталія Євгенівна</t>
  </si>
  <si>
    <t>00/0101</t>
  </si>
  <si>
    <t>діловод</t>
  </si>
  <si>
    <t>Ткачук Ірина Ярославівна</t>
  </si>
  <si>
    <t>00/0087</t>
  </si>
  <si>
    <t>Толмач  Марина  Анатоліївна</t>
  </si>
  <si>
    <t>00/0016</t>
  </si>
  <si>
    <t>Томулець  Олена  Ігнатівна</t>
  </si>
  <si>
    <t>00/0028</t>
  </si>
  <si>
    <t>Унгурян Ольга Василівна</t>
  </si>
  <si>
    <t>00/1220</t>
  </si>
  <si>
    <t>Чікурлій Надія Петрівна</t>
  </si>
  <si>
    <t>00/0083</t>
  </si>
  <si>
    <t>Юречко Ірина Павлівна</t>
  </si>
  <si>
    <t>00/0100</t>
  </si>
  <si>
    <t>Аіфтінке Максим Андрійович</t>
  </si>
  <si>
    <t>10/1765</t>
  </si>
  <si>
    <t>контролер/30хв.перерва</t>
  </si>
  <si>
    <t>Амаріє Олександр Георгійович</t>
  </si>
  <si>
    <t xml:space="preserve">00/0113   </t>
  </si>
  <si>
    <t>заступник директора з якості/с01,02</t>
  </si>
  <si>
    <t>Басараб Максим Іванович</t>
  </si>
  <si>
    <t>00/1229</t>
  </si>
  <si>
    <t>старший інженер з якості</t>
  </si>
  <si>
    <t>Варнава  Наталія Ігорівна</t>
  </si>
  <si>
    <t xml:space="preserve">00/0112   </t>
  </si>
  <si>
    <t>директор відділу якості</t>
  </si>
  <si>
    <t>Гула Олександр Миколайович</t>
  </si>
  <si>
    <t>10/1340</t>
  </si>
  <si>
    <t>контролер/30хв. перерва</t>
  </si>
  <si>
    <t>Димушка Михайло Михайлович</t>
  </si>
  <si>
    <t>00/1203</t>
  </si>
  <si>
    <t>директор з якості</t>
  </si>
  <si>
    <t>Єленюк Юрій Михайлович</t>
  </si>
  <si>
    <t>00/1072</t>
  </si>
  <si>
    <t>фахівець з якості</t>
  </si>
  <si>
    <t xml:space="preserve">Зелінський  Микола </t>
  </si>
  <si>
    <t>00/0067</t>
  </si>
  <si>
    <t>Кичак  Людмила Іванівна</t>
  </si>
  <si>
    <t>10/1073</t>
  </si>
  <si>
    <t>Коцур Вікторія Володимирівна</t>
  </si>
  <si>
    <t>00/1209</t>
  </si>
  <si>
    <t>Коцур Людмила Володимирівна</t>
  </si>
  <si>
    <t>00/1231</t>
  </si>
  <si>
    <t>Кукурудзяк Андрій Васильович</t>
  </si>
  <si>
    <t>10/0226</t>
  </si>
  <si>
    <t>інженер з якості</t>
  </si>
  <si>
    <t>Матеоренко Микита Сергійович</t>
  </si>
  <si>
    <t>00/1095</t>
  </si>
  <si>
    <t>лаборант/с 01,02 фах з якості</t>
  </si>
  <si>
    <t>Мафтей Іван Іванович</t>
  </si>
  <si>
    <t>00/1029</t>
  </si>
  <si>
    <t>лаборант</t>
  </si>
  <si>
    <t>Слінько Мар'яна Дмитрівна</t>
  </si>
  <si>
    <t>10/0032</t>
  </si>
  <si>
    <t>Утченко Марина Дмитрівна</t>
  </si>
  <si>
    <t>10/1080</t>
  </si>
  <si>
    <t>майстер дільниці/реворк</t>
  </si>
  <si>
    <t>Ярощук Євген Вікторович</t>
  </si>
  <si>
    <t>00/1102</t>
  </si>
  <si>
    <t>Бучацька Лідія Михайлівна</t>
  </si>
  <si>
    <t>00/0050</t>
  </si>
  <si>
    <t>менеджер ЗЕЗ</t>
  </si>
  <si>
    <t>Гарасим  Анна  Сергіївна</t>
  </si>
  <si>
    <t>00/0017</t>
  </si>
  <si>
    <t>менеджер з логістики</t>
  </si>
  <si>
    <t>Гуменюк  Тарас  Володимирович</t>
  </si>
  <si>
    <t>00/0024</t>
  </si>
  <si>
    <t>Кобзар  Наталія  Анатоліївна</t>
  </si>
  <si>
    <t>00/0032</t>
  </si>
  <si>
    <t>начальник відділу ЗЕЗ</t>
  </si>
  <si>
    <t>Купченко  Іван  Петрович</t>
  </si>
  <si>
    <t>00/1007</t>
  </si>
  <si>
    <t>Нікітін Олег  Георгійович</t>
  </si>
  <si>
    <t>10/0214</t>
  </si>
  <si>
    <t>Нікітіна Олена Миколаївна</t>
  </si>
  <si>
    <t>00/0051</t>
  </si>
  <si>
    <t>Процюк Анна Олександрівна</t>
  </si>
  <si>
    <t>00/0066</t>
  </si>
  <si>
    <t>начальник відділу логістики</t>
  </si>
  <si>
    <t>Тарновецький Юрій Юрійович</t>
  </si>
  <si>
    <t>00/1071</t>
  </si>
  <si>
    <t xml:space="preserve">завідувач центральним складом </t>
  </si>
  <si>
    <t>Деркач Олександр Корнійович</t>
  </si>
  <si>
    <t>00/0036</t>
  </si>
  <si>
    <t>нач. служби охорони праці/8-17</t>
  </si>
  <si>
    <t>Княгніцька Ганна Юріївна</t>
  </si>
  <si>
    <t>00/0088</t>
  </si>
  <si>
    <t>інженер з охорони праці</t>
  </si>
  <si>
    <t>Непеляк Наталя  Ярославівна</t>
  </si>
  <si>
    <t>00/1230</t>
  </si>
  <si>
    <t>Юрченко Світлана Володимирівна</t>
  </si>
  <si>
    <t>00/0038</t>
  </si>
  <si>
    <t>старший фельдшер</t>
  </si>
  <si>
    <t>Данилюк  Ігор  Миколайович</t>
  </si>
  <si>
    <t>10/0066</t>
  </si>
  <si>
    <t>начальник дільниці/8-17</t>
  </si>
  <si>
    <t>Констанчан Віталій Миколайович</t>
  </si>
  <si>
    <t>10/0409</t>
  </si>
  <si>
    <t>Кочан Роман Петрович</t>
  </si>
  <si>
    <t>00/0092</t>
  </si>
  <si>
    <t>начальник виробництва фінального монтажу/8-17</t>
  </si>
  <si>
    <t>Нікульча Руслан Васильович</t>
  </si>
  <si>
    <t>10/0153</t>
  </si>
  <si>
    <t>Озімовська Наталія Валентинівна</t>
  </si>
  <si>
    <t>10/0321</t>
  </si>
  <si>
    <t>начальник дільниці/пер. с14,01,19</t>
  </si>
  <si>
    <t>Грищук Максим  Іванович</t>
  </si>
  <si>
    <t>00/0091</t>
  </si>
  <si>
    <t>начальник технічного відділ/8-17</t>
  </si>
  <si>
    <t>Гусар  Тарас  Олегович</t>
  </si>
  <si>
    <t>00/1001</t>
  </si>
  <si>
    <t>головний інженер</t>
  </si>
  <si>
    <t>Дорош Василь Іванович</t>
  </si>
  <si>
    <t>00/1044</t>
  </si>
  <si>
    <t>заст.нач.технічного відділу</t>
  </si>
  <si>
    <t>Кніщук  Іван Миколайович</t>
  </si>
  <si>
    <t>00/0106</t>
  </si>
  <si>
    <t>головний енергетик</t>
  </si>
  <si>
    <t>Коновчук Василь Вікторович</t>
  </si>
  <si>
    <t>10/1863</t>
  </si>
  <si>
    <t>інженер з пожежної безпеки</t>
  </si>
  <si>
    <t>Малий Сергій Вікторович</t>
  </si>
  <si>
    <t>00/0102</t>
  </si>
  <si>
    <t>інженер з комплектування устаткування/пр 13.12</t>
  </si>
  <si>
    <t>Чеботар  Стеліан Федорович</t>
  </si>
  <si>
    <t>00/0073</t>
  </si>
  <si>
    <t>старший механік/8-17</t>
  </si>
  <si>
    <t>Бабечко Надія Юріївна</t>
  </si>
  <si>
    <t>10/0201</t>
  </si>
  <si>
    <t>нач.технологогічного відділу</t>
  </si>
  <si>
    <t>Бойко Сергій Миколайович</t>
  </si>
  <si>
    <t>10/1443</t>
  </si>
  <si>
    <t>технолог</t>
  </si>
  <si>
    <t>Борщевська Ніна Володимерівна</t>
  </si>
  <si>
    <t>00/0105</t>
  </si>
  <si>
    <t>фахівець з нормування праці/до17,30 обід 30хв.</t>
  </si>
  <si>
    <t>Булега Богдан Юрійович</t>
  </si>
  <si>
    <t>00/0107</t>
  </si>
  <si>
    <t>Гімчинський Михайло Федорович</t>
  </si>
  <si>
    <t>00/1285</t>
  </si>
  <si>
    <t>Грек Віталія Сергіївна</t>
  </si>
  <si>
    <t>фахівець з нормування праці</t>
  </si>
  <si>
    <t>Димид Олексій Васильвич</t>
  </si>
  <si>
    <t>00/0109</t>
  </si>
  <si>
    <t>Каденюк Тетяна Ярославівна</t>
  </si>
  <si>
    <t>00/1193</t>
  </si>
  <si>
    <t>Кельбя Олександр Васильович</t>
  </si>
  <si>
    <t>10/0428</t>
  </si>
  <si>
    <t>Комаровський Владислав Володимирович</t>
  </si>
  <si>
    <t>00/0110</t>
  </si>
  <si>
    <t>технолог/до17,00 обід30хв.</t>
  </si>
  <si>
    <t>Лелюк Тарас Миколайович</t>
  </si>
  <si>
    <t>00/0108</t>
  </si>
  <si>
    <t>Манюк Дмитро Ігорович</t>
  </si>
  <si>
    <t>10/0547</t>
  </si>
  <si>
    <t>Мацкуляк Іванна Вільгельмівна</t>
  </si>
  <si>
    <t>00/0096</t>
  </si>
  <si>
    <t>Одинська Наталя Василівна</t>
  </si>
  <si>
    <t>10/1339</t>
  </si>
  <si>
    <t xml:space="preserve">технолог/17,00 обід30хв. </t>
  </si>
  <si>
    <t>Романчук Петро Маріанович</t>
  </si>
  <si>
    <t>10/0854</t>
  </si>
  <si>
    <t>Ротко Андрій Володимирович</t>
  </si>
  <si>
    <t>00/0058</t>
  </si>
  <si>
    <t>старший технолог</t>
  </si>
  <si>
    <t>Александрович В'ячеслав Борисович</t>
  </si>
  <si>
    <t>00/1238</t>
  </si>
  <si>
    <t>комірник</t>
  </si>
  <si>
    <t>Амбрусевич Олександр Валерійович</t>
  </si>
  <si>
    <t>00/1222</t>
  </si>
  <si>
    <t>Василенко Анатолій Олександрович</t>
  </si>
  <si>
    <t>00/1264</t>
  </si>
  <si>
    <t>Васильєва Галина Наільївна</t>
  </si>
  <si>
    <t>10/0359</t>
  </si>
  <si>
    <t>комірник/скраб</t>
  </si>
  <si>
    <t>Гусев Сергій Іванович</t>
  </si>
  <si>
    <t>00/1271</t>
  </si>
  <si>
    <t>Гуцуляк Максим Анатолійович</t>
  </si>
  <si>
    <t>00/1217</t>
  </si>
  <si>
    <t>Єфімова  Ірина  Василівна</t>
  </si>
  <si>
    <t>10/0061</t>
  </si>
  <si>
    <t>Романчук Іван Григорович</t>
  </si>
  <si>
    <t>00/1260</t>
  </si>
  <si>
    <t>Сухорукіна Ірина Ігорівна</t>
  </si>
  <si>
    <t>00/1294</t>
  </si>
  <si>
    <t>комірник/с01,02/графік/пропуск</t>
  </si>
  <si>
    <t>Філіпець Павло Валентинович</t>
  </si>
  <si>
    <t>10/0675</t>
  </si>
  <si>
    <t>Чабан Вячеслав Васильович</t>
  </si>
  <si>
    <t>10/0270</t>
  </si>
  <si>
    <t>комірник/7-15/30/скраб</t>
  </si>
  <si>
    <t>Чемборович Андрій  Миколайович</t>
  </si>
  <si>
    <t>00/1109</t>
  </si>
  <si>
    <t>Шелестовський Олександр Ігорович</t>
  </si>
  <si>
    <t>00/1221</t>
  </si>
  <si>
    <t>водій навантажувача</t>
  </si>
  <si>
    <t>Шимків Юлія Володимирівна</t>
  </si>
  <si>
    <t>00/1214</t>
  </si>
  <si>
    <t>Шимків Юрій Миколайович</t>
  </si>
  <si>
    <t>00/1288</t>
  </si>
  <si>
    <t>Якубовська Анжела Юріївна</t>
  </si>
  <si>
    <t>00/1291</t>
  </si>
  <si>
    <t>Гаврилюк В'ячеслав Михайлович</t>
  </si>
  <si>
    <t>00/1137</t>
  </si>
  <si>
    <t>слюсар-ремонтник/7-15,35</t>
  </si>
  <si>
    <t>Данчул Геннадій Михайлович</t>
  </si>
  <si>
    <t>00/1257</t>
  </si>
  <si>
    <t>слюсар-ремонтник</t>
  </si>
  <si>
    <t>Міронов Павло Володимирович</t>
  </si>
  <si>
    <t>00/1077</t>
  </si>
  <si>
    <t>Панцир Віктор Сергійович</t>
  </si>
  <si>
    <t>00/1015</t>
  </si>
  <si>
    <t>механік</t>
  </si>
  <si>
    <t>Терещенко Сергій Едуардович</t>
  </si>
  <si>
    <t>00/1079</t>
  </si>
  <si>
    <t>Тимофійчук Орест Методійович</t>
  </si>
  <si>
    <t>00/1284</t>
  </si>
  <si>
    <t>Кібак Іван Георгійович</t>
  </si>
  <si>
    <t>00/1244</t>
  </si>
  <si>
    <t>підсобний робітник/по 4 година 5-ти денка</t>
  </si>
  <si>
    <t>Марфійчук Степанія Константинівна</t>
  </si>
  <si>
    <t>00/1147</t>
  </si>
  <si>
    <t>комірник/Кобевко</t>
  </si>
  <si>
    <t>Постевка Ганна Леонідівна</t>
  </si>
  <si>
    <t>00/1073</t>
  </si>
  <si>
    <t>прибиральник</t>
  </si>
  <si>
    <t>Вербовський Ілля Марінович</t>
  </si>
  <si>
    <t>20/0058</t>
  </si>
  <si>
    <t>електромонтажник-схемник/практ.по27,06</t>
  </si>
  <si>
    <t>Герман Георгій Степанович</t>
  </si>
  <si>
    <t>20/0056</t>
  </si>
  <si>
    <t>електромонтажник-схемник/практика</t>
  </si>
  <si>
    <t>Горняк Микола Володимирович</t>
  </si>
  <si>
    <t>20/0057</t>
  </si>
  <si>
    <t>Григорошкуца Станіслав Васильович</t>
  </si>
  <si>
    <t>20/0059</t>
  </si>
  <si>
    <t>Козан Руслана Миколаївна</t>
  </si>
  <si>
    <t>20/0032</t>
  </si>
  <si>
    <t>Козоглодюк Микола Петрович</t>
  </si>
  <si>
    <t>20/0065</t>
  </si>
  <si>
    <t>електромонтажник-схемник/практика по27,06</t>
  </si>
  <si>
    <t>Костинян Костянтин Флорович</t>
  </si>
  <si>
    <t>20/0061</t>
  </si>
  <si>
    <t>Лопушнян Владислав Іванович</t>
  </si>
  <si>
    <t>20/0029</t>
  </si>
  <si>
    <t>електромонтажник-схемник/с03,09/практика/фото</t>
  </si>
  <si>
    <t>Мінтенко Василь Дмитрович</t>
  </si>
  <si>
    <t>20/0064</t>
  </si>
  <si>
    <t>електромонтажник-схемник/практика по 14,02</t>
  </si>
  <si>
    <t>Олійник Антон Антонович</t>
  </si>
  <si>
    <t>20/0055</t>
  </si>
  <si>
    <t>Романик Павло Романович</t>
  </si>
  <si>
    <t>20/0062</t>
  </si>
  <si>
    <t>електромонтажник-схемник/практика по 27,06</t>
  </si>
  <si>
    <t>Сандулов Юрій Георгійович</t>
  </si>
  <si>
    <t>20/0063</t>
  </si>
  <si>
    <t>Труфин Володимир Михайлович</t>
  </si>
  <si>
    <t>20/0043</t>
  </si>
  <si>
    <t>електромонтажник-схемник/с17,09/ практика</t>
  </si>
  <si>
    <t>Харена Олександр Анатолійович</t>
  </si>
  <si>
    <t>20/0060</t>
  </si>
  <si>
    <t>Башняк Іван Ярославович</t>
  </si>
  <si>
    <t>10/1896</t>
  </si>
  <si>
    <t>електромонтажник-схемник/с12,10</t>
  </si>
  <si>
    <t>Бялковський Олександр Олександрович</t>
  </si>
  <si>
    <t>10/1946</t>
  </si>
  <si>
    <t>електромонтажник схемник/с 01,11</t>
  </si>
  <si>
    <t>Герман Сергій Дорінович</t>
  </si>
  <si>
    <t>10/1867</t>
  </si>
  <si>
    <t>електромонтажник-схемник/с02,10</t>
  </si>
  <si>
    <t>Дроздюк Владислав Васильович</t>
  </si>
  <si>
    <t>10/1934</t>
  </si>
  <si>
    <t>електромонтажник схемник/с31,10 ЧНУ 2 см</t>
  </si>
  <si>
    <t>Марусик Владислав Іванович</t>
  </si>
  <si>
    <t>10/1921</t>
  </si>
  <si>
    <t>оператор/c22.10</t>
  </si>
  <si>
    <t>Мунтян Леонід Степанович</t>
  </si>
  <si>
    <t>10/2035</t>
  </si>
  <si>
    <t>електромонтажник-схемник/с12,11</t>
  </si>
  <si>
    <t>Одайський Ілля Віталійович</t>
  </si>
  <si>
    <t>10/2047</t>
  </si>
  <si>
    <t>Олексенко Ірина Сергіївна</t>
  </si>
  <si>
    <t>10/1870</t>
  </si>
  <si>
    <t>електромонтажник-схемник/с02,10/с01,11 - 4дн.</t>
  </si>
  <si>
    <t>Решутка Володимир Степанович</t>
  </si>
  <si>
    <t>10/1894</t>
  </si>
  <si>
    <t>Сарай Вікторія Іванівна</t>
  </si>
  <si>
    <t>10/1871</t>
  </si>
  <si>
    <t>електромонтажник-схемник/с02,10/с 01,11 - 4дн.</t>
  </si>
  <si>
    <t>Сопилюк Назар Васильович</t>
  </si>
  <si>
    <t>10/1893</t>
  </si>
  <si>
    <t>Хавруняк Максим Максимович</t>
  </si>
  <si>
    <t>10/1922</t>
  </si>
  <si>
    <t>електромонтажник-схемник/c22.10</t>
  </si>
  <si>
    <t>Табель - 03,2019</t>
  </si>
  <si>
    <t xml:space="preserve">Фамилия И. О.       </t>
  </si>
  <si>
    <t xml:space="preserve">Таб. №    </t>
  </si>
  <si>
    <t xml:space="preserve">Должность           </t>
  </si>
  <si>
    <t xml:space="preserve">ТОВ"Аутомотів Електрік Україна"  </t>
  </si>
  <si>
    <t xml:space="preserve">Адміністрація(5-ти денка)  </t>
  </si>
  <si>
    <t xml:space="preserve">Адмін. персонал  </t>
  </si>
  <si>
    <t xml:space="preserve">Бухгалтерія  </t>
  </si>
  <si>
    <t xml:space="preserve">Відділ HR  </t>
  </si>
  <si>
    <t xml:space="preserve">Відділ контролю та якості  </t>
  </si>
  <si>
    <t xml:space="preserve">Відділ логістики та ЗЕЗ  </t>
  </si>
  <si>
    <t xml:space="preserve">Відділ ОП  </t>
  </si>
  <si>
    <t xml:space="preserve">Нач. дільниць  </t>
  </si>
  <si>
    <t xml:space="preserve">Технічний відділ  </t>
  </si>
  <si>
    <t xml:space="preserve">Технологічний відділ  </t>
  </si>
  <si>
    <t xml:space="preserve">Комірники(5-ти денка)  </t>
  </si>
  <si>
    <t xml:space="preserve">Налагоджувальники(5-ти денка)  </t>
  </si>
  <si>
    <t xml:space="preserve">Прибиральниці  </t>
  </si>
  <si>
    <t xml:space="preserve">Студенти ПТУ  </t>
  </si>
  <si>
    <t xml:space="preserve">Студенти ЧНУ  </t>
  </si>
  <si>
    <t>Товариство з обмеженою відповідальністю "Аутомотів Електрік Україна"</t>
  </si>
  <si>
    <t>Звітний період</t>
  </si>
  <si>
    <t>Номер документу</t>
  </si>
  <si>
    <t>Дата заповнення</t>
  </si>
  <si>
    <t>Найменування  підприємства (установи, організації)</t>
  </si>
  <si>
    <t>з</t>
  </si>
  <si>
    <t>по</t>
  </si>
  <si>
    <t>бригада №</t>
  </si>
  <si>
    <t>назва структурного підрозділу</t>
  </si>
  <si>
    <t>ТАБЕЛЬ</t>
  </si>
  <si>
    <t>обліку використання робочого часу за</t>
  </si>
  <si>
    <t>лютий 2019 року</t>
  </si>
  <si>
    <t>№ п/п</t>
  </si>
  <si>
    <t>ПІБ</t>
  </si>
  <si>
    <t>Табельний №</t>
  </si>
  <si>
    <t>Посада</t>
  </si>
  <si>
    <t>Стать (ч/ж)</t>
  </si>
  <si>
    <t>Відмітки  про явки та неявки за числами місяця (годин)</t>
  </si>
  <si>
    <t>відпрацьовано годин згідго графіка</t>
  </si>
  <si>
    <t>надурочних годин</t>
  </si>
  <si>
    <t>робота у вихідні, святкові дні</t>
  </si>
  <si>
    <t>Всього відпрацьованих годин</t>
  </si>
  <si>
    <t>Відпрацьовано днів згідно графіка</t>
  </si>
  <si>
    <t>Вихідних та святкових днів</t>
  </si>
  <si>
    <t>Основна та додаткова відпустки</t>
  </si>
  <si>
    <t xml:space="preserve">Відпустки без збереження заробітної плати </t>
  </si>
  <si>
    <t>Тимчасова непрацездатність</t>
  </si>
  <si>
    <t>Відрядження</t>
  </si>
  <si>
    <t>Відпустка у зв’язку з вагітністю і пологами та відпустка для догляду за дитиною до досягнення нею 3-річного віку</t>
  </si>
  <si>
    <t>Відпустка для догляду за дитиною до досягнення нею 6-ти річного віку</t>
  </si>
  <si>
    <t>Простої</t>
  </si>
  <si>
    <t>Прогули</t>
  </si>
  <si>
    <t>Інші причини неявок</t>
  </si>
  <si>
    <t>Неявки з нез’ясованих причин</t>
  </si>
  <si>
    <t>Норма тривалості робочого часу</t>
  </si>
  <si>
    <t>Р</t>
  </si>
  <si>
    <t>НУ</t>
  </si>
  <si>
    <t>РВ</t>
  </si>
  <si>
    <t>ВВ</t>
  </si>
  <si>
    <t xml:space="preserve">В </t>
  </si>
  <si>
    <t>НА</t>
  </si>
  <si>
    <t>ТН</t>
  </si>
  <si>
    <t>ВД</t>
  </si>
  <si>
    <t>ВП</t>
  </si>
  <si>
    <t>ДД</t>
  </si>
  <si>
    <t>П</t>
  </si>
  <si>
    <t>ПР</t>
  </si>
  <si>
    <t>І</t>
  </si>
  <si>
    <t>НЗ</t>
  </si>
  <si>
    <t>год</t>
  </si>
  <si>
    <t>РАЗОМ ПРИСУТНІ / ВСЬОГО</t>
  </si>
  <si>
    <t>ВСЬОГО НАДУРОЧНІ</t>
  </si>
  <si>
    <t>Керівник структурного підрозділу</t>
  </si>
  <si>
    <t>посада</t>
  </si>
  <si>
    <t>особистий підпис</t>
  </si>
  <si>
    <t>розшифровка підпису</t>
  </si>
  <si>
    <t>Представник кадрової служби</t>
  </si>
  <si>
    <t>Директор підприємства</t>
  </si>
  <si>
    <t>Позначки у табелі:</t>
  </si>
  <si>
    <t>-</t>
  </si>
  <si>
    <t>Години  роботи, передбачені колдоговором</t>
  </si>
  <si>
    <t>Вихідні та святкові дні</t>
  </si>
  <si>
    <t>ВЧ</t>
  </si>
  <si>
    <t>Вечірні години  роботи</t>
  </si>
  <si>
    <t>РН</t>
  </si>
  <si>
    <t>Нічні години  роботи</t>
  </si>
  <si>
    <t>Надурочні години  роботи</t>
  </si>
  <si>
    <t>Години роботи у вихідні та святкові дні</t>
  </si>
  <si>
    <t>В</t>
  </si>
  <si>
    <t>Основна  щорічна відпустка (ст.6 Закону України "Про відпустки")</t>
  </si>
  <si>
    <t>Відпустка у зв’язку з вагітністю і пологами (стаття 17 Закону України "Про відпустки") та відпустка для догляду за дитиною до досягнення нею трирічного віку (ст. 18 Закону України «Про відпустки»)</t>
  </si>
  <si>
    <t>Відпустка для догляду за дитиною до досягнення нею 6-ти річного віку (ст. 25 п.3 Закону України "Про відпустки")</t>
  </si>
  <si>
    <t>Відпустка без збереження заробітної плати за згодою сторін (стаття 26 Закону України "Про відпустки")</t>
  </si>
  <si>
    <t xml:space="preserve">Оплачувана тимчасова непрацездатність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</si>
</sst>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.mm\.yy;@"/>
    <numFmt numFmtId="166" formatCode="[$-FC22]d\ mmmm\ yyyy&quot; р.&quot;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5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8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u/>
      <sz val="10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8F"/>
        <bgColor indexed="64"/>
      </patternFill>
    </fill>
    <fill>
      <patternFill patternType="solid">
        <fgColor rgb="FFB495AA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9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4" fillId="3" borderId="1" xfId="0" applyFont="1" applyFill="1" applyBorder="1" applyAlignment="1">
      <alignment vertical="center"/>
    </xf>
    <xf numFmtId="0" fontId="7" fillId="0" borderId="0" xfId="1" applyFont="1" applyAlignment="1">
      <alignment horizontal="center" vertical="center" wrapText="1"/>
    </xf>
    <xf numFmtId="164" fontId="7" fillId="0" borderId="0" xfId="1" applyNumberFormat="1" applyFont="1" applyAlignment="1">
      <alignment horizontal="center" vertical="center" wrapText="1"/>
    </xf>
    <xf numFmtId="49" fontId="7" fillId="0" borderId="0" xfId="1" applyNumberFormat="1" applyFont="1" applyAlignment="1">
      <alignment horizontal="center" vertical="center" wrapText="1"/>
    </xf>
    <xf numFmtId="0" fontId="8" fillId="0" borderId="7" xfId="1" applyFont="1" applyBorder="1" applyAlignment="1"/>
    <xf numFmtId="0" fontId="8" fillId="0" borderId="0" xfId="1" applyFont="1" applyBorder="1" applyAlignment="1"/>
    <xf numFmtId="0" fontId="7" fillId="0" borderId="0" xfId="1" applyFont="1" applyFill="1" applyAlignment="1">
      <alignment horizontal="center" vertical="center" wrapText="1"/>
    </xf>
    <xf numFmtId="49" fontId="7" fillId="0" borderId="0" xfId="1" applyNumberFormat="1" applyFont="1" applyFill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vertical="center"/>
    </xf>
    <xf numFmtId="0" fontId="7" fillId="0" borderId="0" xfId="1" applyFont="1" applyFill="1" applyBorder="1" applyAlignment="1"/>
    <xf numFmtId="0" fontId="9" fillId="0" borderId="0" xfId="1" applyFont="1" applyFill="1" applyAlignment="1">
      <alignment vertical="center" wrapText="1"/>
    </xf>
    <xf numFmtId="49" fontId="9" fillId="0" borderId="0" xfId="1" applyNumberFormat="1" applyFont="1" applyFill="1" applyAlignment="1">
      <alignment vertical="center" wrapText="1"/>
    </xf>
    <xf numFmtId="0" fontId="9" fillId="0" borderId="0" xfId="1" applyFont="1" applyFill="1" applyAlignment="1">
      <alignment horizontal="center" vertical="center" wrapText="1"/>
    </xf>
    <xf numFmtId="0" fontId="10" fillId="0" borderId="0" xfId="1" applyFont="1" applyFill="1" applyAlignment="1">
      <alignment vertical="center" wrapText="1"/>
    </xf>
    <xf numFmtId="0" fontId="10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11" fillId="0" borderId="16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3" fillId="0" borderId="21" xfId="1" applyFont="1" applyBorder="1" applyAlignment="1">
      <alignment horizontal="center" vertical="center" textRotation="90" wrapText="1"/>
    </xf>
    <xf numFmtId="0" fontId="13" fillId="0" borderId="21" xfId="1" applyFont="1" applyBorder="1" applyAlignment="1">
      <alignment horizontal="center" vertical="center" wrapText="1"/>
    </xf>
    <xf numFmtId="49" fontId="13" fillId="0" borderId="21" xfId="1" applyNumberFormat="1" applyFont="1" applyBorder="1" applyAlignment="1">
      <alignment horizontal="center" vertical="center" textRotation="90" wrapText="1"/>
    </xf>
    <xf numFmtId="0" fontId="13" fillId="0" borderId="22" xfId="1" applyFont="1" applyBorder="1" applyAlignment="1">
      <alignment horizontal="center" vertical="center" wrapText="1"/>
    </xf>
    <xf numFmtId="0" fontId="13" fillId="0" borderId="23" xfId="1" applyFont="1" applyBorder="1" applyAlignment="1">
      <alignment horizontal="center" vertical="center" wrapText="1"/>
    </xf>
    <xf numFmtId="0" fontId="13" fillId="0" borderId="24" xfId="1" applyFont="1" applyBorder="1" applyAlignment="1">
      <alignment horizontal="center" vertical="center" wrapText="1"/>
    </xf>
    <xf numFmtId="0" fontId="12" fillId="5" borderId="25" xfId="1" applyFont="1" applyFill="1" applyBorder="1" applyAlignment="1">
      <alignment horizontal="center" vertical="top" wrapText="1"/>
    </xf>
    <xf numFmtId="0" fontId="12" fillId="7" borderId="25" xfId="1" applyFont="1" applyFill="1" applyBorder="1" applyAlignment="1">
      <alignment horizontal="center" vertical="top" wrapText="1"/>
    </xf>
    <xf numFmtId="0" fontId="12" fillId="6" borderId="25" xfId="1" applyFont="1" applyFill="1" applyBorder="1" applyAlignment="1">
      <alignment horizontal="center" vertical="top" wrapText="1"/>
    </xf>
    <xf numFmtId="164" fontId="12" fillId="0" borderId="26" xfId="1" applyNumberFormat="1" applyFont="1" applyBorder="1" applyAlignment="1">
      <alignment horizontal="center" vertical="top" wrapText="1"/>
    </xf>
    <xf numFmtId="0" fontId="5" fillId="0" borderId="0" xfId="1"/>
    <xf numFmtId="0" fontId="7" fillId="0" borderId="29" xfId="1" applyFont="1" applyBorder="1" applyAlignment="1">
      <alignment horizontal="center" vertical="center" wrapText="1" shrinkToFit="1"/>
    </xf>
    <xf numFmtId="0" fontId="7" fillId="0" borderId="30" xfId="1" applyFont="1" applyBorder="1" applyAlignment="1">
      <alignment horizontal="center" vertical="center" wrapText="1" shrinkToFit="1"/>
    </xf>
    <xf numFmtId="0" fontId="7" fillId="0" borderId="31" xfId="1" applyFont="1" applyBorder="1" applyAlignment="1">
      <alignment horizontal="center" vertical="center" wrapText="1" shrinkToFit="1"/>
    </xf>
    <xf numFmtId="49" fontId="7" fillId="0" borderId="34" xfId="1" applyNumberFormat="1" applyFont="1" applyBorder="1" applyAlignment="1">
      <alignment vertical="center" wrapText="1" shrinkToFit="1"/>
    </xf>
    <xf numFmtId="0" fontId="7" fillId="0" borderId="35" xfId="1" applyNumberFormat="1" applyFont="1" applyBorder="1" applyAlignment="1">
      <alignment horizontal="center" vertical="center" wrapText="1" shrinkToFit="1"/>
    </xf>
    <xf numFmtId="0" fontId="7" fillId="0" borderId="1" xfId="1" applyNumberFormat="1" applyFont="1" applyBorder="1" applyAlignment="1">
      <alignment horizontal="center" vertical="center" wrapText="1" shrinkToFit="1"/>
    </xf>
    <xf numFmtId="0" fontId="7" fillId="0" borderId="36" xfId="1" applyNumberFormat="1" applyFont="1" applyBorder="1" applyAlignment="1">
      <alignment horizontal="center" vertical="center" wrapText="1" shrinkToFit="1"/>
    </xf>
    <xf numFmtId="0" fontId="7" fillId="0" borderId="0" xfId="1" applyNumberFormat="1" applyFont="1" applyAlignment="1">
      <alignment horizontal="center" vertical="center" wrapText="1"/>
    </xf>
    <xf numFmtId="0" fontId="7" fillId="0" borderId="35" xfId="1" applyFont="1" applyBorder="1" applyAlignment="1">
      <alignment horizontal="center" vertical="center" wrapText="1" shrinkToFit="1"/>
    </xf>
    <xf numFmtId="0" fontId="7" fillId="0" borderId="1" xfId="1" applyFont="1" applyBorder="1" applyAlignment="1">
      <alignment horizontal="center" vertical="center" wrapText="1" shrinkToFit="1"/>
    </xf>
    <xf numFmtId="0" fontId="7" fillId="7" borderId="1" xfId="1" applyFont="1" applyFill="1" applyBorder="1" applyAlignment="1">
      <alignment horizontal="center" vertical="center" wrapText="1" shrinkToFit="1"/>
    </xf>
    <xf numFmtId="0" fontId="7" fillId="7" borderId="36" xfId="1" applyFont="1" applyFill="1" applyBorder="1" applyAlignment="1">
      <alignment horizontal="center" vertical="center" wrapText="1" shrinkToFit="1"/>
    </xf>
    <xf numFmtId="49" fontId="7" fillId="0" borderId="40" xfId="1" applyNumberFormat="1" applyFont="1" applyBorder="1" applyAlignment="1">
      <alignment vertical="center" wrapText="1" shrinkToFit="1"/>
    </xf>
    <xf numFmtId="0" fontId="7" fillId="0" borderId="41" xfId="1" applyNumberFormat="1" applyFont="1" applyBorder="1" applyAlignment="1">
      <alignment horizontal="center" vertical="center" wrapText="1" shrinkToFit="1"/>
    </xf>
    <xf numFmtId="0" fontId="7" fillId="0" borderId="38" xfId="1" applyNumberFormat="1" applyFont="1" applyBorder="1" applyAlignment="1">
      <alignment horizontal="center" vertical="center" wrapText="1" shrinkToFit="1"/>
    </xf>
    <xf numFmtId="0" fontId="7" fillId="0" borderId="42" xfId="1" applyNumberFormat="1" applyFont="1" applyBorder="1" applyAlignment="1">
      <alignment horizontal="center" vertical="center" wrapText="1" shrinkToFit="1"/>
    </xf>
    <xf numFmtId="49" fontId="7" fillId="0" borderId="11" xfId="1" applyNumberFormat="1" applyFont="1" applyBorder="1" applyAlignment="1">
      <alignment vertical="center" wrapText="1" shrinkToFit="1"/>
    </xf>
    <xf numFmtId="49" fontId="7" fillId="0" borderId="15" xfId="1" applyNumberFormat="1" applyFont="1" applyBorder="1" applyAlignment="1">
      <alignment vertical="center" wrapText="1" shrinkToFit="1"/>
    </xf>
    <xf numFmtId="49" fontId="7" fillId="0" borderId="46" xfId="1" applyNumberFormat="1" applyFont="1" applyBorder="1" applyAlignment="1">
      <alignment vertical="center" wrapText="1" shrinkToFit="1"/>
    </xf>
    <xf numFmtId="0" fontId="7" fillId="0" borderId="0" xfId="1" applyFont="1" applyAlignment="1">
      <alignment horizontal="right" wrapText="1"/>
    </xf>
    <xf numFmtId="0" fontId="7" fillId="0" borderId="0" xfId="1" applyFont="1" applyAlignment="1">
      <alignment horizontal="right"/>
    </xf>
    <xf numFmtId="0" fontId="13" fillId="0" borderId="0" xfId="1" applyFont="1" applyAlignment="1"/>
    <xf numFmtId="49" fontId="13" fillId="0" borderId="0" xfId="1" applyNumberFormat="1" applyFont="1" applyAlignment="1"/>
    <xf numFmtId="0" fontId="8" fillId="0" borderId="0" xfId="1" applyFont="1" applyBorder="1" applyAlignment="1">
      <alignment horizontal="left" vertical="top" wrapText="1"/>
    </xf>
    <xf numFmtId="0" fontId="8" fillId="0" borderId="0" xfId="1" applyFont="1" applyAlignment="1">
      <alignment vertical="center"/>
    </xf>
    <xf numFmtId="164" fontId="8" fillId="0" borderId="0" xfId="1" applyNumberFormat="1" applyFont="1" applyAlignment="1">
      <alignment horizontal="center" vertical="center" wrapText="1"/>
    </xf>
    <xf numFmtId="0" fontId="6" fillId="0" borderId="0" xfId="1" applyFont="1" applyAlignment="1"/>
    <xf numFmtId="49" fontId="6" fillId="0" borderId="0" xfId="1" applyNumberFormat="1" applyFont="1" applyAlignment="1"/>
    <xf numFmtId="49" fontId="8" fillId="0" borderId="0" xfId="1" applyNumberFormat="1" applyFont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27" xfId="1" applyFont="1" applyBorder="1" applyAlignment="1">
      <alignment horizontal="center" vertical="center" wrapText="1" shrinkToFit="1"/>
    </xf>
    <xf numFmtId="0" fontId="7" fillId="0" borderId="48" xfId="1" applyFont="1" applyBorder="1" applyAlignment="1">
      <alignment horizontal="center" vertical="center" wrapText="1" shrinkToFit="1"/>
    </xf>
    <xf numFmtId="0" fontId="7" fillId="0" borderId="49" xfId="1" applyFont="1" applyBorder="1" applyAlignment="1">
      <alignment horizontal="center" vertical="center" wrapText="1" shrinkToFit="1"/>
    </xf>
    <xf numFmtId="0" fontId="7" fillId="0" borderId="50" xfId="1" applyFont="1" applyBorder="1" applyAlignment="1">
      <alignment horizontal="center" vertical="center" wrapText="1" shrinkToFit="1"/>
    </xf>
    <xf numFmtId="0" fontId="7" fillId="0" borderId="51" xfId="1" applyFont="1" applyBorder="1" applyAlignment="1">
      <alignment horizontal="center" vertical="center" wrapText="1" shrinkToFit="1"/>
    </xf>
    <xf numFmtId="0" fontId="7" fillId="0" borderId="5" xfId="1" applyNumberFormat="1" applyFont="1" applyBorder="1" applyAlignment="1">
      <alignment horizontal="center" vertical="center" wrapText="1" shrinkToFit="1"/>
    </xf>
    <xf numFmtId="0" fontId="7" fillId="0" borderId="36" xfId="1" applyFont="1" applyBorder="1" applyAlignment="1">
      <alignment horizontal="center" vertical="center" wrapText="1" shrinkToFit="1"/>
    </xf>
    <xf numFmtId="0" fontId="7" fillId="0" borderId="5" xfId="1" applyFont="1" applyBorder="1" applyAlignment="1">
      <alignment horizontal="center" vertical="center" wrapText="1" shrinkToFit="1"/>
    </xf>
    <xf numFmtId="0" fontId="7" fillId="0" borderId="52" xfId="1" applyNumberFormat="1" applyFont="1" applyBorder="1" applyAlignment="1">
      <alignment horizontal="center" vertical="center" wrapText="1" shrinkToFit="1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3" fillId="0" borderId="0" xfId="0" applyFont="1" applyAlignment="1">
      <alignment vertical="center"/>
    </xf>
    <xf numFmtId="0" fontId="6" fillId="0" borderId="4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center" textRotation="90" wrapText="1"/>
    </xf>
    <xf numFmtId="0" fontId="12" fillId="0" borderId="15" xfId="1" applyFont="1" applyBorder="1" applyAlignment="1">
      <alignment horizontal="center" textRotation="90" wrapText="1"/>
    </xf>
    <xf numFmtId="0" fontId="12" fillId="0" borderId="14" xfId="1" applyFont="1" applyBorder="1" applyAlignment="1">
      <alignment horizontal="center" textRotation="90" wrapText="1"/>
    </xf>
    <xf numFmtId="0" fontId="12" fillId="0" borderId="20" xfId="1" applyFont="1" applyBorder="1" applyAlignment="1">
      <alignment horizontal="center" textRotation="90" wrapText="1"/>
    </xf>
    <xf numFmtId="0" fontId="7" fillId="0" borderId="18" xfId="1" applyFont="1" applyBorder="1" applyAlignment="1">
      <alignment horizontal="center" vertical="center" wrapText="1" shrinkToFit="1"/>
    </xf>
    <xf numFmtId="0" fontId="7" fillId="0" borderId="24" xfId="1" applyFont="1" applyBorder="1" applyAlignment="1">
      <alignment horizontal="center" vertical="center" wrapText="1" shrinkToFit="1"/>
    </xf>
    <xf numFmtId="0" fontId="7" fillId="0" borderId="45" xfId="1" applyFont="1" applyBorder="1" applyAlignment="1">
      <alignment horizontal="center" vertical="center" wrapText="1" shrinkToFit="1"/>
    </xf>
    <xf numFmtId="164" fontId="7" fillId="0" borderId="11" xfId="1" applyNumberFormat="1" applyFont="1" applyBorder="1" applyAlignment="1">
      <alignment horizontal="center" vertical="center" wrapText="1" shrinkToFit="1"/>
    </xf>
    <xf numFmtId="164" fontId="7" fillId="0" borderId="15" xfId="1" applyNumberFormat="1" applyFont="1" applyBorder="1" applyAlignment="1">
      <alignment horizontal="center" vertical="center" wrapText="1" shrinkToFit="1"/>
    </xf>
    <xf numFmtId="164" fontId="7" fillId="0" borderId="46" xfId="1" applyNumberFormat="1" applyFont="1" applyBorder="1" applyAlignment="1">
      <alignment horizontal="center" vertical="center" wrapText="1" shrinkToFit="1"/>
    </xf>
    <xf numFmtId="0" fontId="9" fillId="0" borderId="0" xfId="1" applyFont="1" applyFill="1" applyAlignment="1">
      <alignment horizontal="center" vertical="center" wrapText="1"/>
    </xf>
    <xf numFmtId="0" fontId="9" fillId="0" borderId="0" xfId="1" applyFont="1" applyFill="1" applyAlignment="1">
      <alignment horizontal="right" vertical="center" wrapText="1"/>
    </xf>
    <xf numFmtId="0" fontId="9" fillId="4" borderId="4" xfId="1" applyFont="1" applyFill="1" applyBorder="1" applyAlignment="1">
      <alignment horizontal="left" vertical="center" wrapText="1"/>
    </xf>
    <xf numFmtId="0" fontId="11" fillId="0" borderId="11" xfId="1" applyFont="1" applyBorder="1" applyAlignment="1">
      <alignment horizontal="center" vertical="center" wrapText="1"/>
    </xf>
    <xf numFmtId="0" fontId="11" fillId="0" borderId="15" xfId="1" applyFont="1" applyBorder="1" applyAlignment="1">
      <alignment horizontal="center" vertical="center" wrapText="1"/>
    </xf>
    <xf numFmtId="49" fontId="11" fillId="0" borderId="11" xfId="1" applyNumberFormat="1" applyFont="1" applyBorder="1" applyAlignment="1">
      <alignment horizontal="center" vertical="center" textRotation="90" wrapText="1"/>
    </xf>
    <xf numFmtId="49" fontId="11" fillId="0" borderId="15" xfId="1" applyNumberFormat="1" applyFont="1" applyBorder="1" applyAlignment="1">
      <alignment horizontal="center" vertical="center" textRotation="90" wrapText="1"/>
    </xf>
    <xf numFmtId="0" fontId="11" fillId="0" borderId="11" xfId="1" applyFont="1" applyBorder="1" applyAlignment="1">
      <alignment horizontal="center" vertical="center" textRotation="90" wrapText="1"/>
    </xf>
    <xf numFmtId="0" fontId="11" fillId="0" borderId="15" xfId="1" applyFont="1" applyBorder="1" applyAlignment="1">
      <alignment horizontal="center" vertical="center" textRotation="90" wrapText="1"/>
    </xf>
    <xf numFmtId="0" fontId="11" fillId="0" borderId="12" xfId="1" applyFont="1" applyBorder="1" applyAlignment="1">
      <alignment horizontal="center" vertical="center" wrapText="1"/>
    </xf>
    <xf numFmtId="0" fontId="12" fillId="5" borderId="11" xfId="1" applyFont="1" applyFill="1" applyBorder="1" applyAlignment="1">
      <alignment horizontal="center" textRotation="90" wrapText="1"/>
    </xf>
    <xf numFmtId="0" fontId="12" fillId="5" borderId="19" xfId="1" applyFont="1" applyFill="1" applyBorder="1" applyAlignment="1">
      <alignment horizontal="center" textRotation="90" wrapText="1"/>
    </xf>
    <xf numFmtId="165" fontId="6" fillId="4" borderId="2" xfId="1" applyNumberFormat="1" applyFont="1" applyFill="1" applyBorder="1" applyAlignment="1">
      <alignment horizontal="center" vertical="center" wrapText="1"/>
    </xf>
    <xf numFmtId="165" fontId="6" fillId="4" borderId="3" xfId="1" applyNumberFormat="1" applyFont="1" applyFill="1" applyBorder="1" applyAlignment="1">
      <alignment horizontal="center" vertical="center" wrapText="1"/>
    </xf>
    <xf numFmtId="165" fontId="6" fillId="4" borderId="5" xfId="1" applyNumberFormat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6" fillId="4" borderId="5" xfId="1" applyFont="1" applyFill="1" applyBorder="1" applyAlignment="1">
      <alignment horizontal="center" vertical="center" wrapText="1"/>
    </xf>
    <xf numFmtId="14" fontId="6" fillId="0" borderId="2" xfId="1" applyNumberFormat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 shrinkToFit="1"/>
    </xf>
    <xf numFmtId="0" fontId="7" fillId="0" borderId="23" xfId="1" applyFont="1" applyBorder="1" applyAlignment="1">
      <alignment horizontal="center" vertical="center" wrapText="1" shrinkToFit="1"/>
    </xf>
    <xf numFmtId="0" fontId="7" fillId="0" borderId="44" xfId="1" applyFont="1" applyBorder="1" applyAlignment="1">
      <alignment horizontal="center" vertical="center" wrapText="1" shrinkToFit="1"/>
    </xf>
    <xf numFmtId="164" fontId="7" fillId="0" borderId="32" xfId="1" applyNumberFormat="1" applyFont="1" applyBorder="1" applyAlignment="1">
      <alignment horizontal="center" vertical="center" wrapText="1" shrinkToFit="1"/>
    </xf>
    <xf numFmtId="164" fontId="7" fillId="0" borderId="34" xfId="1" applyNumberFormat="1" applyFont="1" applyBorder="1" applyAlignment="1">
      <alignment horizontal="center" vertical="center" wrapText="1" shrinkToFit="1"/>
    </xf>
    <xf numFmtId="164" fontId="7" fillId="0" borderId="40" xfId="1" applyNumberFormat="1" applyFont="1" applyBorder="1" applyAlignment="1">
      <alignment horizontal="center" vertical="center" wrapText="1" shrinkToFit="1"/>
    </xf>
    <xf numFmtId="164" fontId="7" fillId="6" borderId="17" xfId="1" applyNumberFormat="1" applyFont="1" applyFill="1" applyBorder="1" applyAlignment="1">
      <alignment horizontal="center" vertical="center" wrapText="1" shrinkToFit="1"/>
    </xf>
    <xf numFmtId="164" fontId="7" fillId="6" borderId="23" xfId="1" applyNumberFormat="1" applyFont="1" applyFill="1" applyBorder="1" applyAlignment="1">
      <alignment horizontal="center" vertical="center" wrapText="1" shrinkToFit="1"/>
    </xf>
    <xf numFmtId="164" fontId="7" fillId="6" borderId="44" xfId="1" applyNumberFormat="1" applyFont="1" applyFill="1" applyBorder="1" applyAlignment="1">
      <alignment horizontal="center" vertical="center" wrapText="1" shrinkToFit="1"/>
    </xf>
    <xf numFmtId="1" fontId="7" fillId="0" borderId="16" xfId="1" applyNumberFormat="1" applyFont="1" applyBorder="1" applyAlignment="1">
      <alignment horizontal="center" vertical="center" wrapText="1" shrinkToFit="1"/>
    </xf>
    <xf numFmtId="1" fontId="7" fillId="0" borderId="22" xfId="1" applyNumberFormat="1" applyFont="1" applyBorder="1" applyAlignment="1">
      <alignment horizontal="center" vertical="center" wrapText="1" shrinkToFit="1"/>
    </xf>
    <xf numFmtId="1" fontId="7" fillId="0" borderId="37" xfId="1" applyNumberFormat="1" applyFont="1" applyBorder="1" applyAlignment="1">
      <alignment horizontal="center" vertical="center" wrapText="1" shrinkToFit="1"/>
    </xf>
    <xf numFmtId="0" fontId="7" fillId="0" borderId="28" xfId="1" applyFont="1" applyBorder="1" applyAlignment="1">
      <alignment horizontal="center" vertical="center" wrapText="1" shrinkToFit="1"/>
    </xf>
    <xf numFmtId="0" fontId="7" fillId="0" borderId="33" xfId="1" applyFont="1" applyBorder="1" applyAlignment="1">
      <alignment horizontal="center" vertical="center" wrapText="1" shrinkToFit="1"/>
    </xf>
    <xf numFmtId="0" fontId="7" fillId="0" borderId="39" xfId="1" applyFont="1" applyBorder="1" applyAlignment="1">
      <alignment horizontal="center" vertical="center" wrapText="1" shrinkToFit="1"/>
    </xf>
    <xf numFmtId="164" fontId="12" fillId="0" borderId="11" xfId="1" applyNumberFormat="1" applyFont="1" applyBorder="1" applyAlignment="1">
      <alignment horizontal="center" textRotation="90" wrapText="1"/>
    </xf>
    <xf numFmtId="164" fontId="12" fillId="0" borderId="15" xfId="1" applyNumberFormat="1" applyFont="1" applyBorder="1" applyAlignment="1">
      <alignment horizontal="center" textRotation="90" wrapText="1"/>
    </xf>
    <xf numFmtId="0" fontId="7" fillId="0" borderId="16" xfId="1" applyFont="1" applyBorder="1" applyAlignment="1">
      <alignment horizontal="center" vertical="center" wrapText="1" shrinkToFit="1"/>
    </xf>
    <xf numFmtId="0" fontId="7" fillId="0" borderId="22" xfId="1" applyFont="1" applyBorder="1" applyAlignment="1">
      <alignment horizontal="center" vertical="center" wrapText="1" shrinkToFit="1"/>
    </xf>
    <xf numFmtId="0" fontId="7" fillId="0" borderId="37" xfId="1" applyFont="1" applyBorder="1" applyAlignment="1">
      <alignment horizontal="center" vertical="center" wrapText="1" shrinkToFit="1"/>
    </xf>
    <xf numFmtId="0" fontId="14" fillId="7" borderId="16" xfId="2" applyNumberFormat="1" applyFont="1" applyFill="1" applyBorder="1" applyAlignment="1" applyProtection="1">
      <alignment horizontal="left" vertical="center"/>
    </xf>
    <xf numFmtId="0" fontId="14" fillId="7" borderId="22" xfId="2" applyNumberFormat="1" applyFont="1" applyFill="1" applyBorder="1" applyAlignment="1" applyProtection="1">
      <alignment horizontal="left" vertical="center"/>
    </xf>
    <xf numFmtId="0" fontId="14" fillId="7" borderId="37" xfId="2" applyNumberFormat="1" applyFont="1" applyFill="1" applyBorder="1" applyAlignment="1" applyProtection="1">
      <alignment horizontal="left" vertical="center"/>
    </xf>
    <xf numFmtId="49" fontId="1" fillId="0" borderId="27" xfId="2" applyNumberFormat="1" applyBorder="1" applyAlignment="1">
      <alignment horizontal="center" vertical="center"/>
    </xf>
    <xf numFmtId="49" fontId="1" fillId="0" borderId="1" xfId="2" applyNumberFormat="1" applyBorder="1" applyAlignment="1">
      <alignment horizontal="center" vertical="center"/>
    </xf>
    <xf numFmtId="49" fontId="1" fillId="0" borderId="38" xfId="2" applyNumberFormat="1" applyBorder="1" applyAlignment="1">
      <alignment horizontal="center" vertical="center"/>
    </xf>
    <xf numFmtId="0" fontId="14" fillId="7" borderId="28" xfId="2" applyNumberFormat="1" applyFont="1" applyFill="1" applyBorder="1" applyAlignment="1">
      <alignment horizontal="left" vertical="center"/>
    </xf>
    <xf numFmtId="0" fontId="14" fillId="7" borderId="33" xfId="2" applyNumberFormat="1" applyFont="1" applyFill="1" applyBorder="1" applyAlignment="1">
      <alignment horizontal="left" vertical="center"/>
    </xf>
    <xf numFmtId="0" fontId="14" fillId="7" borderId="39" xfId="2" applyNumberFormat="1" applyFont="1" applyFill="1" applyBorder="1" applyAlignment="1">
      <alignment horizontal="left" vertical="center"/>
    </xf>
    <xf numFmtId="164" fontId="7" fillId="5" borderId="13" xfId="1" applyNumberFormat="1" applyFont="1" applyFill="1" applyBorder="1" applyAlignment="1">
      <alignment horizontal="center" vertical="center" wrapText="1" shrinkToFit="1"/>
    </xf>
    <xf numFmtId="164" fontId="7" fillId="5" borderId="19" xfId="1" applyNumberFormat="1" applyFont="1" applyFill="1" applyBorder="1" applyAlignment="1">
      <alignment horizontal="center" vertical="center" wrapText="1" shrinkToFit="1"/>
    </xf>
    <xf numFmtId="164" fontId="7" fillId="5" borderId="43" xfId="1" applyNumberFormat="1" applyFont="1" applyFill="1" applyBorder="1" applyAlignment="1">
      <alignment horizontal="center" vertical="center" wrapText="1" shrinkToFit="1"/>
    </xf>
    <xf numFmtId="164" fontId="7" fillId="0" borderId="28" xfId="1" applyNumberFormat="1" applyFont="1" applyBorder="1" applyAlignment="1">
      <alignment horizontal="center" vertical="center" wrapText="1" shrinkToFit="1"/>
    </xf>
    <xf numFmtId="164" fontId="7" fillId="0" borderId="33" xfId="1" applyNumberFormat="1" applyFont="1" applyBorder="1" applyAlignment="1">
      <alignment horizontal="center" vertical="center" wrapText="1" shrinkToFit="1"/>
    </xf>
    <xf numFmtId="164" fontId="7" fillId="0" borderId="39" xfId="1" applyNumberFormat="1" applyFont="1" applyBorder="1" applyAlignment="1">
      <alignment horizontal="center" vertical="center" wrapText="1" shrinkToFit="1"/>
    </xf>
    <xf numFmtId="0" fontId="12" fillId="0" borderId="13" xfId="1" applyFont="1" applyBorder="1" applyAlignment="1">
      <alignment horizontal="center" textRotation="90" wrapText="1"/>
    </xf>
    <xf numFmtId="0" fontId="12" fillId="0" borderId="19" xfId="1" applyFont="1" applyBorder="1" applyAlignment="1">
      <alignment horizontal="center" textRotation="90" wrapText="1"/>
    </xf>
    <xf numFmtId="0" fontId="12" fillId="6" borderId="11" xfId="1" applyFont="1" applyFill="1" applyBorder="1" applyAlignment="1">
      <alignment horizontal="center" textRotation="90" wrapText="1"/>
    </xf>
    <xf numFmtId="0" fontId="12" fillId="6" borderId="15" xfId="1" applyFont="1" applyFill="1" applyBorder="1" applyAlignment="1">
      <alignment horizontal="center" textRotation="90" wrapText="1"/>
    </xf>
    <xf numFmtId="164" fontId="7" fillId="5" borderId="15" xfId="1" applyNumberFormat="1" applyFont="1" applyFill="1" applyBorder="1" applyAlignment="1">
      <alignment horizontal="center" vertical="center" wrapText="1" shrinkToFit="1"/>
    </xf>
    <xf numFmtId="164" fontId="7" fillId="5" borderId="46" xfId="1" applyNumberFormat="1" applyFont="1" applyFill="1" applyBorder="1" applyAlignment="1">
      <alignment horizontal="center" vertical="center" wrapText="1" shrinkToFit="1"/>
    </xf>
    <xf numFmtId="0" fontId="6" fillId="0" borderId="14" xfId="1" applyFont="1" applyBorder="1" applyAlignment="1">
      <alignment horizontal="center" vertical="center" wrapText="1" shrinkToFit="1"/>
    </xf>
    <xf numFmtId="0" fontId="6" fillId="0" borderId="12" xfId="1" applyFont="1" applyBorder="1" applyAlignment="1">
      <alignment horizontal="center" vertical="center" wrapText="1" shrinkToFit="1"/>
    </xf>
    <xf numFmtId="0" fontId="6" fillId="0" borderId="13" xfId="1" applyFont="1" applyBorder="1" applyAlignment="1">
      <alignment horizontal="center" vertical="center" wrapText="1" shrinkToFit="1"/>
    </xf>
    <xf numFmtId="0" fontId="6" fillId="0" borderId="21" xfId="1" applyFont="1" applyBorder="1" applyAlignment="1">
      <alignment horizontal="center" vertical="center" wrapText="1" shrinkToFit="1"/>
    </xf>
    <xf numFmtId="0" fontId="6" fillId="0" borderId="47" xfId="1" applyFont="1" applyBorder="1" applyAlignment="1">
      <alignment horizontal="center" vertical="center" wrapText="1" shrinkToFit="1"/>
    </xf>
    <xf numFmtId="0" fontId="6" fillId="0" borderId="43" xfId="1" applyFont="1" applyBorder="1" applyAlignment="1">
      <alignment horizontal="center" vertical="center" wrapText="1" shrinkToFit="1"/>
    </xf>
    <xf numFmtId="0" fontId="7" fillId="0" borderId="11" xfId="1" applyFont="1" applyBorder="1" applyAlignment="1">
      <alignment horizontal="center" vertical="center" wrapText="1" shrinkToFit="1"/>
    </xf>
    <xf numFmtId="0" fontId="7" fillId="0" borderId="46" xfId="1" applyFont="1" applyBorder="1" applyAlignment="1">
      <alignment horizontal="center" vertical="center" wrapText="1" shrinkToFit="1"/>
    </xf>
    <xf numFmtId="0" fontId="6" fillId="0" borderId="16" xfId="1" applyFont="1" applyBorder="1" applyAlignment="1">
      <alignment horizontal="center" vertical="center" wrapText="1" shrinkToFit="1"/>
    </xf>
    <xf numFmtId="0" fontId="6" fillId="0" borderId="37" xfId="1" applyFont="1" applyBorder="1" applyAlignment="1">
      <alignment horizontal="center" vertical="center" wrapText="1" shrinkToFit="1"/>
    </xf>
    <xf numFmtId="0" fontId="8" fillId="0" borderId="7" xfId="1" applyFont="1" applyBorder="1" applyAlignment="1">
      <alignment horizontal="center" vertical="top" wrapText="1"/>
    </xf>
    <xf numFmtId="164" fontId="7" fillId="0" borderId="11" xfId="1" applyNumberFormat="1" applyFont="1" applyBorder="1" applyAlignment="1">
      <alignment horizontal="center" vertical="center" wrapText="1"/>
    </xf>
    <xf numFmtId="164" fontId="7" fillId="0" borderId="46" xfId="1" applyNumberFormat="1" applyFont="1" applyBorder="1" applyAlignment="1">
      <alignment horizontal="center" vertical="center" wrapText="1"/>
    </xf>
    <xf numFmtId="0" fontId="6" fillId="5" borderId="16" xfId="1" applyFont="1" applyFill="1" applyBorder="1" applyAlignment="1">
      <alignment horizontal="center" vertical="center" wrapText="1" shrinkToFit="1"/>
    </xf>
    <xf numFmtId="0" fontId="6" fillId="5" borderId="37" xfId="1" applyFont="1" applyFill="1" applyBorder="1" applyAlignment="1">
      <alignment horizontal="center" vertical="center" wrapText="1" shrinkToFit="1"/>
    </xf>
    <xf numFmtId="0" fontId="6" fillId="6" borderId="16" xfId="1" applyFont="1" applyFill="1" applyBorder="1" applyAlignment="1">
      <alignment horizontal="center" vertical="center" wrapText="1" shrinkToFit="1"/>
    </xf>
    <xf numFmtId="0" fontId="6" fillId="6" borderId="37" xfId="1" applyFont="1" applyFill="1" applyBorder="1" applyAlignment="1">
      <alignment horizontal="center" vertical="center" wrapText="1" shrinkToFit="1"/>
    </xf>
    <xf numFmtId="164" fontId="7" fillId="7" borderId="11" xfId="1" applyNumberFormat="1" applyFont="1" applyFill="1" applyBorder="1" applyAlignment="1">
      <alignment horizontal="center" vertical="center" wrapText="1"/>
    </xf>
    <xf numFmtId="164" fontId="7" fillId="7" borderId="46" xfId="1" applyNumberFormat="1" applyFont="1" applyFill="1" applyBorder="1" applyAlignment="1">
      <alignment horizontal="center" vertical="center" wrapText="1"/>
    </xf>
    <xf numFmtId="0" fontId="6" fillId="0" borderId="0" xfId="1" applyFont="1" applyAlignment="1">
      <alignment horizontal="justify" vertical="center" wrapText="1"/>
    </xf>
    <xf numFmtId="0" fontId="6" fillId="0" borderId="4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wrapText="1"/>
    </xf>
    <xf numFmtId="0" fontId="6" fillId="0" borderId="4" xfId="1" applyFont="1" applyBorder="1" applyAlignment="1">
      <alignment horizontal="center" wrapText="1"/>
    </xf>
    <xf numFmtId="166" fontId="6" fillId="0" borderId="4" xfId="1" applyNumberFormat="1" applyFont="1" applyBorder="1" applyAlignment="1">
      <alignment horizontal="center"/>
    </xf>
    <xf numFmtId="0" fontId="6" fillId="7" borderId="16" xfId="1" applyFont="1" applyFill="1" applyBorder="1" applyAlignment="1">
      <alignment horizontal="center" vertical="center" wrapText="1" shrinkToFit="1"/>
    </xf>
    <xf numFmtId="0" fontId="6" fillId="7" borderId="37" xfId="1" applyFont="1" applyFill="1" applyBorder="1" applyAlignment="1">
      <alignment horizontal="center" vertical="center" wrapText="1" shrinkToFit="1"/>
    </xf>
    <xf numFmtId="0" fontId="7" fillId="0" borderId="1" xfId="1" applyFont="1" applyBorder="1" applyAlignment="1">
      <alignment horizontal="justify" vertical="center" wrapText="1"/>
    </xf>
    <xf numFmtId="165" fontId="6" fillId="0" borderId="4" xfId="1" applyNumberFormat="1" applyFont="1" applyBorder="1" applyAlignment="1">
      <alignment horizontal="center"/>
    </xf>
    <xf numFmtId="0" fontId="15" fillId="0" borderId="2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/>
    </xf>
  </cellXfs>
  <cellStyles count="3">
    <cellStyle name="Обычный" xfId="0" builtinId="0"/>
    <cellStyle name="Обычный 2" xfId="1"/>
    <cellStyle name="Обычный 2 2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vfile01.uacv-aeu.prettl.pgn\AEU\DEP\HR\&#1058;&#1040;&#1041;&#1045;&#1051;&#1071;\&#1051;&#1045;&#1053;&#1040;\&#1085;&#1077;&#1087;&#1088;&#1103;&#1084;&#1080;&#1081;%20&#1051;&#1070;&#1058;&#1048;&#104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рансп-1"/>
      <sheetName val="трансп-2"/>
      <sheetName val="трансп-3"/>
      <sheetName val="комірн-1"/>
      <sheetName val="комірн-2"/>
      <sheetName val="комірн-3"/>
      <sheetName val="наладч-1"/>
      <sheetName val="наладч-2"/>
      <sheetName val="наладч-3"/>
      <sheetName val="контр-1"/>
      <sheetName val="контр-2"/>
      <sheetName val="контр-3"/>
      <sheetName val="приб-1"/>
      <sheetName val="приб-2"/>
      <sheetName val="приб-3"/>
      <sheetName val="Графік"/>
      <sheetName val="жовта"/>
      <sheetName val="оранжева"/>
      <sheetName val="зелена"/>
      <sheetName val="Позначення"/>
      <sheetName val="Списк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">
          <cell r="A5">
            <v>1</v>
          </cell>
          <cell r="B5">
            <v>43497</v>
          </cell>
          <cell r="C5" t="str">
            <v>Р</v>
          </cell>
          <cell r="E5">
            <v>1</v>
          </cell>
          <cell r="F5">
            <v>43497</v>
          </cell>
          <cell r="G5" t="str">
            <v>ВВ</v>
          </cell>
          <cell r="H5" t="str">
            <v/>
          </cell>
          <cell r="I5">
            <v>1</v>
          </cell>
          <cell r="J5">
            <v>43497</v>
          </cell>
          <cell r="K5" t="str">
            <v>Р</v>
          </cell>
          <cell r="L5">
            <v>8</v>
          </cell>
        </row>
        <row r="6">
          <cell r="A6">
            <v>2</v>
          </cell>
          <cell r="B6">
            <v>43498</v>
          </cell>
          <cell r="C6" t="str">
            <v>Р</v>
          </cell>
          <cell r="E6">
            <v>2</v>
          </cell>
          <cell r="F6">
            <v>43498</v>
          </cell>
          <cell r="G6" t="str">
            <v>ВВ</v>
          </cell>
          <cell r="H6" t="str">
            <v/>
          </cell>
          <cell r="I6">
            <v>2</v>
          </cell>
          <cell r="J6">
            <v>43498</v>
          </cell>
          <cell r="K6" t="str">
            <v>Р</v>
          </cell>
          <cell r="L6">
            <v>8</v>
          </cell>
        </row>
        <row r="7">
          <cell r="A7">
            <v>3</v>
          </cell>
          <cell r="B7">
            <v>43499</v>
          </cell>
          <cell r="C7" t="str">
            <v>ВВ</v>
          </cell>
          <cell r="E7">
            <v>3</v>
          </cell>
          <cell r="F7">
            <v>43499</v>
          </cell>
          <cell r="G7" t="str">
            <v>Р</v>
          </cell>
          <cell r="H7">
            <v>8</v>
          </cell>
          <cell r="I7">
            <v>3</v>
          </cell>
          <cell r="J7">
            <v>43499</v>
          </cell>
          <cell r="K7" t="str">
            <v>Р</v>
          </cell>
          <cell r="L7">
            <v>8</v>
          </cell>
        </row>
        <row r="8">
          <cell r="A8">
            <v>4</v>
          </cell>
          <cell r="B8">
            <v>43500</v>
          </cell>
          <cell r="C8" t="str">
            <v>ВВ</v>
          </cell>
          <cell r="E8">
            <v>4</v>
          </cell>
          <cell r="F8">
            <v>43500</v>
          </cell>
          <cell r="G8" t="str">
            <v>Р</v>
          </cell>
          <cell r="H8">
            <v>8</v>
          </cell>
          <cell r="I8">
            <v>4</v>
          </cell>
          <cell r="J8">
            <v>43500</v>
          </cell>
          <cell r="K8" t="str">
            <v>Р</v>
          </cell>
          <cell r="L8">
            <v>8</v>
          </cell>
        </row>
        <row r="9">
          <cell r="A9">
            <v>5</v>
          </cell>
          <cell r="B9">
            <v>43501</v>
          </cell>
          <cell r="C9" t="str">
            <v>Р</v>
          </cell>
          <cell r="E9">
            <v>5</v>
          </cell>
          <cell r="F9">
            <v>43501</v>
          </cell>
          <cell r="G9" t="str">
            <v>Р</v>
          </cell>
          <cell r="H9">
            <v>8</v>
          </cell>
          <cell r="I9">
            <v>5</v>
          </cell>
          <cell r="J9">
            <v>43501</v>
          </cell>
          <cell r="K9" t="str">
            <v>ВВ</v>
          </cell>
          <cell r="L9" t="str">
            <v/>
          </cell>
        </row>
        <row r="10">
          <cell r="A10">
            <v>6</v>
          </cell>
          <cell r="B10">
            <v>43502</v>
          </cell>
          <cell r="C10" t="str">
            <v>Р</v>
          </cell>
          <cell r="E10">
            <v>6</v>
          </cell>
          <cell r="F10">
            <v>43502</v>
          </cell>
          <cell r="G10" t="str">
            <v>Р</v>
          </cell>
          <cell r="H10">
            <v>8</v>
          </cell>
          <cell r="I10">
            <v>6</v>
          </cell>
          <cell r="J10">
            <v>43502</v>
          </cell>
          <cell r="K10" t="str">
            <v>ВВ</v>
          </cell>
          <cell r="L10" t="str">
            <v/>
          </cell>
        </row>
        <row r="11">
          <cell r="A11">
            <v>7</v>
          </cell>
          <cell r="B11">
            <v>43503</v>
          </cell>
          <cell r="C11" t="str">
            <v>Р</v>
          </cell>
          <cell r="E11">
            <v>7</v>
          </cell>
          <cell r="F11">
            <v>43503</v>
          </cell>
          <cell r="G11" t="str">
            <v>ВВ</v>
          </cell>
          <cell r="H11" t="str">
            <v/>
          </cell>
          <cell r="I11">
            <v>7</v>
          </cell>
          <cell r="J11">
            <v>43503</v>
          </cell>
          <cell r="K11" t="str">
            <v>Р</v>
          </cell>
          <cell r="L11">
            <v>8</v>
          </cell>
        </row>
        <row r="12">
          <cell r="A12">
            <v>8</v>
          </cell>
          <cell r="B12">
            <v>43504</v>
          </cell>
          <cell r="C12" t="str">
            <v>Р</v>
          </cell>
          <cell r="E12">
            <v>8</v>
          </cell>
          <cell r="F12">
            <v>43504</v>
          </cell>
          <cell r="G12" t="str">
            <v>ВВ</v>
          </cell>
          <cell r="H12" t="str">
            <v/>
          </cell>
          <cell r="I12">
            <v>8</v>
          </cell>
          <cell r="J12">
            <v>43504</v>
          </cell>
          <cell r="K12" t="str">
            <v>Р</v>
          </cell>
          <cell r="L12">
            <v>8</v>
          </cell>
        </row>
        <row r="13">
          <cell r="A13">
            <v>9</v>
          </cell>
          <cell r="B13">
            <v>43505</v>
          </cell>
          <cell r="C13" t="str">
            <v>ВВ</v>
          </cell>
          <cell r="E13">
            <v>9</v>
          </cell>
          <cell r="F13">
            <v>43505</v>
          </cell>
          <cell r="G13" t="str">
            <v>Р</v>
          </cell>
          <cell r="H13">
            <v>8</v>
          </cell>
          <cell r="I13">
            <v>9</v>
          </cell>
          <cell r="J13">
            <v>43505</v>
          </cell>
          <cell r="K13" t="str">
            <v>Р</v>
          </cell>
          <cell r="L13">
            <v>8</v>
          </cell>
        </row>
        <row r="14">
          <cell r="A14">
            <v>10</v>
          </cell>
          <cell r="B14">
            <v>43506</v>
          </cell>
          <cell r="C14" t="str">
            <v>ВВ</v>
          </cell>
          <cell r="E14">
            <v>10</v>
          </cell>
          <cell r="F14">
            <v>43506</v>
          </cell>
          <cell r="G14" t="str">
            <v>Р</v>
          </cell>
          <cell r="H14">
            <v>8</v>
          </cell>
          <cell r="I14">
            <v>10</v>
          </cell>
          <cell r="J14">
            <v>43506</v>
          </cell>
          <cell r="K14" t="str">
            <v>Р</v>
          </cell>
          <cell r="L14">
            <v>8</v>
          </cell>
        </row>
        <row r="15">
          <cell r="A15">
            <v>11</v>
          </cell>
          <cell r="B15">
            <v>43507</v>
          </cell>
          <cell r="C15" t="str">
            <v>Р</v>
          </cell>
          <cell r="E15">
            <v>11</v>
          </cell>
          <cell r="F15">
            <v>43507</v>
          </cell>
          <cell r="G15" t="str">
            <v>Р</v>
          </cell>
          <cell r="H15">
            <v>8</v>
          </cell>
          <cell r="I15">
            <v>11</v>
          </cell>
          <cell r="J15">
            <v>43507</v>
          </cell>
          <cell r="K15" t="str">
            <v>ВВ</v>
          </cell>
          <cell r="L15" t="str">
            <v/>
          </cell>
        </row>
        <row r="16">
          <cell r="A16">
            <v>12</v>
          </cell>
          <cell r="B16">
            <v>43508</v>
          </cell>
          <cell r="C16" t="str">
            <v>Р</v>
          </cell>
          <cell r="E16">
            <v>12</v>
          </cell>
          <cell r="F16">
            <v>43508</v>
          </cell>
          <cell r="G16" t="str">
            <v>Р</v>
          </cell>
          <cell r="H16">
            <v>8</v>
          </cell>
          <cell r="I16">
            <v>12</v>
          </cell>
          <cell r="J16">
            <v>43508</v>
          </cell>
          <cell r="K16" t="str">
            <v>ВВ</v>
          </cell>
          <cell r="L16" t="str">
            <v/>
          </cell>
        </row>
        <row r="17">
          <cell r="A17">
            <v>13</v>
          </cell>
          <cell r="B17">
            <v>43509</v>
          </cell>
          <cell r="C17" t="str">
            <v>Р</v>
          </cell>
          <cell r="E17">
            <v>13</v>
          </cell>
          <cell r="F17">
            <v>43509</v>
          </cell>
          <cell r="G17" t="str">
            <v>ВВ</v>
          </cell>
          <cell r="H17" t="str">
            <v/>
          </cell>
          <cell r="I17">
            <v>13</v>
          </cell>
          <cell r="J17">
            <v>43509</v>
          </cell>
          <cell r="K17" t="str">
            <v>Р</v>
          </cell>
          <cell r="L17">
            <v>8</v>
          </cell>
        </row>
        <row r="18">
          <cell r="A18">
            <v>14</v>
          </cell>
          <cell r="B18">
            <v>43510</v>
          </cell>
          <cell r="C18" t="str">
            <v>Р</v>
          </cell>
          <cell r="E18">
            <v>14</v>
          </cell>
          <cell r="F18">
            <v>43510</v>
          </cell>
          <cell r="G18" t="str">
            <v>ВВ</v>
          </cell>
          <cell r="H18" t="str">
            <v/>
          </cell>
          <cell r="I18">
            <v>14</v>
          </cell>
          <cell r="J18">
            <v>43510</v>
          </cell>
          <cell r="K18" t="str">
            <v>Р</v>
          </cell>
          <cell r="L18">
            <v>8</v>
          </cell>
        </row>
        <row r="19">
          <cell r="A19">
            <v>15</v>
          </cell>
          <cell r="B19">
            <v>43511</v>
          </cell>
          <cell r="C19" t="str">
            <v>ВВ</v>
          </cell>
          <cell r="E19">
            <v>15</v>
          </cell>
          <cell r="F19">
            <v>43511</v>
          </cell>
          <cell r="G19" t="str">
            <v>Р</v>
          </cell>
          <cell r="H19">
            <v>8</v>
          </cell>
          <cell r="I19">
            <v>15</v>
          </cell>
          <cell r="J19">
            <v>43511</v>
          </cell>
          <cell r="K19" t="str">
            <v>Р</v>
          </cell>
          <cell r="L19">
            <v>8</v>
          </cell>
        </row>
        <row r="20">
          <cell r="A20">
            <v>16</v>
          </cell>
          <cell r="B20">
            <v>43512</v>
          </cell>
          <cell r="C20" t="str">
            <v>ВВ</v>
          </cell>
          <cell r="E20">
            <v>16</v>
          </cell>
          <cell r="F20">
            <v>43512</v>
          </cell>
          <cell r="G20" t="str">
            <v>Р</v>
          </cell>
          <cell r="H20">
            <v>8</v>
          </cell>
          <cell r="I20">
            <v>16</v>
          </cell>
          <cell r="J20">
            <v>43512</v>
          </cell>
          <cell r="K20" t="str">
            <v>Р</v>
          </cell>
          <cell r="L20">
            <v>8</v>
          </cell>
        </row>
        <row r="21">
          <cell r="A21">
            <v>17</v>
          </cell>
          <cell r="B21">
            <v>43513</v>
          </cell>
          <cell r="C21" t="str">
            <v>Р</v>
          </cell>
          <cell r="E21">
            <v>17</v>
          </cell>
          <cell r="F21">
            <v>43513</v>
          </cell>
          <cell r="G21" t="str">
            <v>Р</v>
          </cell>
          <cell r="H21">
            <v>8</v>
          </cell>
          <cell r="I21">
            <v>17</v>
          </cell>
          <cell r="J21">
            <v>43513</v>
          </cell>
          <cell r="K21" t="str">
            <v>ВВ</v>
          </cell>
          <cell r="L21" t="str">
            <v/>
          </cell>
        </row>
        <row r="22">
          <cell r="A22">
            <v>18</v>
          </cell>
          <cell r="B22">
            <v>43514</v>
          </cell>
          <cell r="C22" t="str">
            <v>Р</v>
          </cell>
          <cell r="E22">
            <v>18</v>
          </cell>
          <cell r="F22">
            <v>43514</v>
          </cell>
          <cell r="G22" t="str">
            <v>Р</v>
          </cell>
          <cell r="H22">
            <v>8</v>
          </cell>
          <cell r="I22">
            <v>18</v>
          </cell>
          <cell r="J22">
            <v>43514</v>
          </cell>
          <cell r="K22" t="str">
            <v>ВВ</v>
          </cell>
          <cell r="L22" t="str">
            <v/>
          </cell>
        </row>
        <row r="23">
          <cell r="A23">
            <v>19</v>
          </cell>
          <cell r="B23">
            <v>43515</v>
          </cell>
          <cell r="C23" t="str">
            <v>Р</v>
          </cell>
          <cell r="E23">
            <v>19</v>
          </cell>
          <cell r="F23">
            <v>43515</v>
          </cell>
          <cell r="G23" t="str">
            <v>ВВ</v>
          </cell>
          <cell r="H23" t="str">
            <v/>
          </cell>
          <cell r="I23">
            <v>19</v>
          </cell>
          <cell r="J23">
            <v>43515</v>
          </cell>
          <cell r="K23" t="str">
            <v>Р</v>
          </cell>
          <cell r="L23">
            <v>8</v>
          </cell>
        </row>
        <row r="24">
          <cell r="A24">
            <v>20</v>
          </cell>
          <cell r="B24">
            <v>43516</v>
          </cell>
          <cell r="C24" t="str">
            <v>Р</v>
          </cell>
          <cell r="E24">
            <v>20</v>
          </cell>
          <cell r="F24">
            <v>43516</v>
          </cell>
          <cell r="G24" t="str">
            <v>ВВ</v>
          </cell>
          <cell r="H24" t="str">
            <v/>
          </cell>
          <cell r="I24">
            <v>20</v>
          </cell>
          <cell r="J24">
            <v>43516</v>
          </cell>
          <cell r="K24" t="str">
            <v>Р</v>
          </cell>
          <cell r="L24">
            <v>8</v>
          </cell>
        </row>
        <row r="25">
          <cell r="A25">
            <v>21</v>
          </cell>
          <cell r="B25">
            <v>43517</v>
          </cell>
          <cell r="C25" t="str">
            <v>ВВ</v>
          </cell>
          <cell r="E25">
            <v>21</v>
          </cell>
          <cell r="F25">
            <v>43517</v>
          </cell>
          <cell r="G25" t="str">
            <v>Р</v>
          </cell>
          <cell r="H25">
            <v>8</v>
          </cell>
          <cell r="I25">
            <v>21</v>
          </cell>
          <cell r="J25">
            <v>43517</v>
          </cell>
          <cell r="K25" t="str">
            <v>Р</v>
          </cell>
          <cell r="L25">
            <v>8</v>
          </cell>
        </row>
        <row r="26">
          <cell r="A26">
            <v>22</v>
          </cell>
          <cell r="B26">
            <v>43518</v>
          </cell>
          <cell r="C26" t="str">
            <v>ВВ</v>
          </cell>
          <cell r="E26">
            <v>22</v>
          </cell>
          <cell r="F26">
            <v>43518</v>
          </cell>
          <cell r="G26" t="str">
            <v>Р</v>
          </cell>
          <cell r="H26">
            <v>8</v>
          </cell>
          <cell r="I26">
            <v>22</v>
          </cell>
          <cell r="J26">
            <v>43518</v>
          </cell>
          <cell r="K26" t="str">
            <v>Р</v>
          </cell>
          <cell r="L26">
            <v>8</v>
          </cell>
        </row>
        <row r="27">
          <cell r="A27">
            <v>23</v>
          </cell>
          <cell r="B27">
            <v>43519</v>
          </cell>
          <cell r="C27" t="str">
            <v>Р</v>
          </cell>
          <cell r="E27">
            <v>23</v>
          </cell>
          <cell r="F27">
            <v>43519</v>
          </cell>
          <cell r="G27" t="str">
            <v>Р</v>
          </cell>
          <cell r="H27">
            <v>8</v>
          </cell>
          <cell r="I27">
            <v>23</v>
          </cell>
          <cell r="J27">
            <v>43519</v>
          </cell>
          <cell r="K27" t="str">
            <v>ВВ</v>
          </cell>
          <cell r="L27" t="str">
            <v/>
          </cell>
        </row>
        <row r="28">
          <cell r="A28">
            <v>24</v>
          </cell>
          <cell r="B28">
            <v>43520</v>
          </cell>
          <cell r="C28" t="str">
            <v>Р</v>
          </cell>
          <cell r="E28">
            <v>24</v>
          </cell>
          <cell r="F28">
            <v>43520</v>
          </cell>
          <cell r="G28" t="str">
            <v>Р</v>
          </cell>
          <cell r="H28">
            <v>8</v>
          </cell>
          <cell r="I28">
            <v>24</v>
          </cell>
          <cell r="J28">
            <v>43520</v>
          </cell>
          <cell r="K28" t="str">
            <v>ВВ</v>
          </cell>
          <cell r="L28" t="str">
            <v/>
          </cell>
        </row>
        <row r="29">
          <cell r="A29">
            <v>25</v>
          </cell>
          <cell r="B29">
            <v>43521</v>
          </cell>
          <cell r="C29" t="str">
            <v>Р</v>
          </cell>
          <cell r="E29">
            <v>25</v>
          </cell>
          <cell r="F29">
            <v>43521</v>
          </cell>
          <cell r="G29" t="str">
            <v>ВВ</v>
          </cell>
          <cell r="H29" t="str">
            <v/>
          </cell>
          <cell r="I29">
            <v>25</v>
          </cell>
          <cell r="J29">
            <v>43521</v>
          </cell>
          <cell r="K29" t="str">
            <v>Р</v>
          </cell>
          <cell r="L29">
            <v>8</v>
          </cell>
        </row>
        <row r="30">
          <cell r="A30">
            <v>26</v>
          </cell>
          <cell r="B30">
            <v>43522</v>
          </cell>
          <cell r="C30" t="str">
            <v>Р</v>
          </cell>
          <cell r="E30">
            <v>26</v>
          </cell>
          <cell r="F30">
            <v>43522</v>
          </cell>
          <cell r="G30" t="str">
            <v>ВВ</v>
          </cell>
          <cell r="H30" t="str">
            <v/>
          </cell>
          <cell r="I30">
            <v>26</v>
          </cell>
          <cell r="J30">
            <v>43522</v>
          </cell>
          <cell r="K30" t="str">
            <v>Р</v>
          </cell>
          <cell r="L30">
            <v>8</v>
          </cell>
        </row>
        <row r="31">
          <cell r="A31">
            <v>27</v>
          </cell>
          <cell r="B31">
            <v>43523</v>
          </cell>
          <cell r="C31" t="str">
            <v>ВВ</v>
          </cell>
          <cell r="E31">
            <v>27</v>
          </cell>
          <cell r="F31">
            <v>43523</v>
          </cell>
          <cell r="G31" t="str">
            <v>Р</v>
          </cell>
          <cell r="H31">
            <v>8</v>
          </cell>
          <cell r="I31">
            <v>27</v>
          </cell>
          <cell r="J31">
            <v>43523</v>
          </cell>
          <cell r="K31" t="str">
            <v>Р</v>
          </cell>
          <cell r="L31">
            <v>8</v>
          </cell>
        </row>
        <row r="32">
          <cell r="A32">
            <v>28</v>
          </cell>
          <cell r="B32">
            <v>43524</v>
          </cell>
          <cell r="C32" t="str">
            <v>ВВ</v>
          </cell>
          <cell r="E32">
            <v>28</v>
          </cell>
          <cell r="F32">
            <v>43524</v>
          </cell>
          <cell r="G32" t="str">
            <v>Р</v>
          </cell>
          <cell r="H32">
            <v>8</v>
          </cell>
          <cell r="I32">
            <v>28</v>
          </cell>
          <cell r="J32">
            <v>43524</v>
          </cell>
          <cell r="K32" t="str">
            <v>Р</v>
          </cell>
          <cell r="L32">
            <v>8</v>
          </cell>
        </row>
        <row r="36">
          <cell r="D36">
            <v>144</v>
          </cell>
          <cell r="H36">
            <v>144</v>
          </cell>
          <cell r="L36">
            <v>160</v>
          </cell>
        </row>
      </sheetData>
      <sheetData sheetId="16"/>
      <sheetData sheetId="17"/>
      <sheetData sheetId="18"/>
      <sheetData sheetId="19"/>
      <sheetData sheetId="20">
        <row r="1">
          <cell r="A1" t="str">
            <v>00/1276</v>
          </cell>
          <cell r="B1" t="str">
            <v>Бондарук Дмитро Олександрович</v>
          </cell>
          <cell r="C1" t="str">
            <v>транспортувальник</v>
          </cell>
        </row>
        <row r="2">
          <cell r="A2" t="str">
            <v>00/1170</v>
          </cell>
          <cell r="B2" t="str">
            <v>Вакнюк Віорел Михайлович</v>
          </cell>
          <cell r="C2" t="str">
            <v>транспортувальник</v>
          </cell>
        </row>
        <row r="3">
          <cell r="A3" t="str">
            <v>00/1269</v>
          </cell>
          <cell r="B3" t="str">
            <v>Витрикуш  Володимир Васильович</v>
          </cell>
          <cell r="C3" t="str">
            <v>транспотувальник</v>
          </cell>
        </row>
        <row r="4">
          <cell r="A4" t="str">
            <v>10/0567</v>
          </cell>
          <cell r="B4" t="str">
            <v>Галуза Іван Михайлович</v>
          </cell>
          <cell r="C4" t="str">
            <v>транспортувальник</v>
          </cell>
        </row>
        <row r="5">
          <cell r="A5" t="str">
            <v>10/2104</v>
          </cell>
          <cell r="B5" t="str">
            <v>Ганзюк Микола Олександрович</v>
          </cell>
          <cell r="C5" t="str">
            <v>транспортувальник</v>
          </cell>
        </row>
        <row r="6">
          <cell r="A6" t="str">
            <v>00/1125</v>
          </cell>
          <cell r="B6" t="str">
            <v>Гараміта Іван Миколайович</v>
          </cell>
          <cell r="C6" t="str">
            <v>транспортувальник</v>
          </cell>
        </row>
        <row r="7">
          <cell r="A7" t="str">
            <v>10/1779</v>
          </cell>
          <cell r="B7" t="str">
            <v>Гогін Олександр Олександр</v>
          </cell>
          <cell r="C7" t="str">
            <v>транспортувальник</v>
          </cell>
        </row>
        <row r="8">
          <cell r="A8" t="str">
            <v>00/1117</v>
          </cell>
          <cell r="B8" t="str">
            <v>Григорій Марин Михайлович</v>
          </cell>
          <cell r="C8" t="str">
            <v>транспортувальник</v>
          </cell>
        </row>
        <row r="9">
          <cell r="A9" t="str">
            <v>00/1246</v>
          </cell>
          <cell r="B9" t="str">
            <v>Гросу Юрій Тітусович</v>
          </cell>
          <cell r="C9" t="str">
            <v>транспортувальник</v>
          </cell>
        </row>
        <row r="10">
          <cell r="A10" t="str">
            <v>10/0136</v>
          </cell>
          <cell r="B10" t="str">
            <v>Дідик Вячеслав Володимирович</v>
          </cell>
          <cell r="C10" t="str">
            <v>транспортувальник</v>
          </cell>
        </row>
        <row r="11">
          <cell r="A11" t="str">
            <v>10/1787</v>
          </cell>
          <cell r="B11" t="str">
            <v>Дудка Андрій Анатолійович</v>
          </cell>
          <cell r="C11" t="str">
            <v>транспортувальник</v>
          </cell>
        </row>
        <row r="12">
          <cell r="A12" t="str">
            <v>00/1240</v>
          </cell>
          <cell r="B12" t="str">
            <v>Казаку Андрій Романович</v>
          </cell>
          <cell r="C12" t="str">
            <v>транспортувальник</v>
          </cell>
        </row>
        <row r="13">
          <cell r="A13" t="str">
            <v>00/1282</v>
          </cell>
          <cell r="B13" t="str">
            <v>Казаку Іван Олександрович</v>
          </cell>
          <cell r="C13" t="str">
            <v>транспортувальник</v>
          </cell>
        </row>
        <row r="14">
          <cell r="A14" t="str">
            <v>00/1084</v>
          </cell>
          <cell r="B14" t="str">
            <v>Костинян Микола Михайлович</v>
          </cell>
          <cell r="C14" t="str">
            <v>транспортувальник</v>
          </cell>
        </row>
        <row r="15">
          <cell r="A15" t="str">
            <v>00/1127</v>
          </cell>
          <cell r="B15" t="str">
            <v>Лупу Василь Мірчевич</v>
          </cell>
          <cell r="C15" t="str">
            <v>транспортувальник</v>
          </cell>
        </row>
        <row r="16">
          <cell r="A16" t="str">
            <v>00/1262</v>
          </cell>
          <cell r="B16" t="str">
            <v>Недельский Володимир Дмитрович</v>
          </cell>
          <cell r="C16" t="str">
            <v>транспортувальник</v>
          </cell>
        </row>
        <row r="17">
          <cell r="A17" t="str">
            <v>10/0259</v>
          </cell>
          <cell r="B17" t="str">
            <v>Оксеєнко Микола Павлович</v>
          </cell>
          <cell r="C17" t="str">
            <v>транспортувальник</v>
          </cell>
        </row>
        <row r="18">
          <cell r="A18" t="str">
            <v>00/1169</v>
          </cell>
          <cell r="B18" t="str">
            <v>Олійник Георгій  Васильович</v>
          </cell>
          <cell r="C18" t="str">
            <v>транспортувальник</v>
          </cell>
        </row>
        <row r="19">
          <cell r="A19" t="str">
            <v>00/1272</v>
          </cell>
          <cell r="B19" t="str">
            <v>Пастушак Ігор Іванович</v>
          </cell>
          <cell r="C19" t="str">
            <v>транспортувальник</v>
          </cell>
        </row>
        <row r="20">
          <cell r="A20" t="str">
            <v>00/1201</v>
          </cell>
          <cell r="B20" t="str">
            <v>Плешко Роман Дмитрович</v>
          </cell>
          <cell r="C20" t="str">
            <v>транспортувальник</v>
          </cell>
        </row>
        <row r="21">
          <cell r="A21" t="str">
            <v>10/0701</v>
          </cell>
          <cell r="B21" t="str">
            <v>Скрипа Володимир Дмитрович</v>
          </cell>
          <cell r="C21" t="str">
            <v>транспортувальник</v>
          </cell>
        </row>
        <row r="22">
          <cell r="A22" t="str">
            <v>10/0980</v>
          </cell>
          <cell r="B22" t="str">
            <v>Туранський Федір Михайлович</v>
          </cell>
          <cell r="C22" t="str">
            <v>транспортувальник</v>
          </cell>
        </row>
        <row r="23">
          <cell r="A23" t="str">
            <v>00/1278</v>
          </cell>
          <cell r="B23" t="str">
            <v>Черленко Юрій Васильович</v>
          </cell>
          <cell r="C23" t="str">
            <v>транспортувальник</v>
          </cell>
        </row>
        <row r="24">
          <cell r="A24" t="str">
            <v>00/1070</v>
          </cell>
          <cell r="B24" t="str">
            <v>Шуптар Сергій Іванович</v>
          </cell>
          <cell r="C24" t="str">
            <v>транспортувальник</v>
          </cell>
        </row>
        <row r="25">
          <cell r="A25" t="str">
            <v>00/1273</v>
          </cell>
          <cell r="B25" t="str">
            <v>Анісов Володимир  Анатолійович</v>
          </cell>
          <cell r="C25" t="str">
            <v>транспортувальник</v>
          </cell>
        </row>
        <row r="26">
          <cell r="A26" t="str">
            <v>10/1623</v>
          </cell>
          <cell r="B26" t="str">
            <v>Бабалюк Павло Андрійович</v>
          </cell>
          <cell r="C26" t="str">
            <v>транспортувальник</v>
          </cell>
        </row>
        <row r="27">
          <cell r="A27" t="str">
            <v>00/1138</v>
          </cell>
          <cell r="B27" t="str">
            <v>Балагура Василь Ілліч</v>
          </cell>
          <cell r="C27" t="str">
            <v>транспортувальник</v>
          </cell>
        </row>
        <row r="28">
          <cell r="A28" t="str">
            <v>00/1239</v>
          </cell>
          <cell r="B28" t="str">
            <v>Бойчук Євген Денисович</v>
          </cell>
          <cell r="C28" t="str">
            <v>транспортувальник</v>
          </cell>
        </row>
        <row r="29">
          <cell r="A29" t="str">
            <v>10/1615</v>
          </cell>
          <cell r="B29" t="str">
            <v>Годжа Борис Вікторович</v>
          </cell>
          <cell r="C29" t="str">
            <v>транспортувальник</v>
          </cell>
        </row>
        <row r="30">
          <cell r="A30" t="str">
            <v>00/1131</v>
          </cell>
          <cell r="B30" t="str">
            <v>Грекул Володимир Володимирович</v>
          </cell>
          <cell r="C30" t="str">
            <v>транспортувальник</v>
          </cell>
        </row>
        <row r="31">
          <cell r="A31" t="str">
            <v>10/1049</v>
          </cell>
          <cell r="B31" t="str">
            <v>Гринчук Віктор Іванович</v>
          </cell>
          <cell r="C31" t="str">
            <v>транспортувальник</v>
          </cell>
        </row>
        <row r="32">
          <cell r="A32" t="str">
            <v>00/1248</v>
          </cell>
          <cell r="B32" t="str">
            <v>Єременко Микола Дмитрович</v>
          </cell>
          <cell r="C32" t="str">
            <v>транспортувальник</v>
          </cell>
        </row>
        <row r="33">
          <cell r="A33" t="str">
            <v>00/1128</v>
          </cell>
          <cell r="B33" t="str">
            <v>Зварич Дмитро Іванович</v>
          </cell>
          <cell r="C33" t="str">
            <v>транспортувальник</v>
          </cell>
        </row>
        <row r="34">
          <cell r="A34" t="str">
            <v>10/0507</v>
          </cell>
          <cell r="B34" t="str">
            <v>Ілащук Сергій Васильович</v>
          </cell>
          <cell r="C34" t="str">
            <v>транспортувальник</v>
          </cell>
        </row>
        <row r="35">
          <cell r="A35" t="str">
            <v>00/1270</v>
          </cell>
          <cell r="B35" t="str">
            <v>Ковальчук Віорел Флорович</v>
          </cell>
          <cell r="C35" t="str">
            <v>транспортувальник</v>
          </cell>
        </row>
        <row r="36">
          <cell r="A36" t="str">
            <v>00/1194</v>
          </cell>
          <cell r="B36" t="str">
            <v>Копиленко Олег Володимирович</v>
          </cell>
          <cell r="C36" t="str">
            <v>транспортувальник</v>
          </cell>
        </row>
        <row r="37">
          <cell r="A37" t="str">
            <v>10/0101</v>
          </cell>
          <cell r="B37" t="str">
            <v>Красовський  Іван  Васильович</v>
          </cell>
          <cell r="C37" t="str">
            <v>транспортувальник</v>
          </cell>
        </row>
        <row r="38">
          <cell r="A38" t="str">
            <v>00/1116</v>
          </cell>
          <cell r="B38" t="str">
            <v>Михайлюк Іван Ігорович</v>
          </cell>
          <cell r="C38" t="str">
            <v>транспортувальник</v>
          </cell>
        </row>
        <row r="39">
          <cell r="A39" t="str">
            <v>10/1020</v>
          </cell>
          <cell r="B39" t="str">
            <v>Перепелюк Михайло Васильович</v>
          </cell>
          <cell r="C39" t="str">
            <v>транспортувальник</v>
          </cell>
        </row>
        <row r="40">
          <cell r="A40" t="str">
            <v>00/1191</v>
          </cell>
          <cell r="B40" t="str">
            <v>Попович Віктор Сирафимович</v>
          </cell>
          <cell r="C40" t="str">
            <v>транспортувальник</v>
          </cell>
        </row>
        <row r="41">
          <cell r="A41" t="str">
            <v>00/1105</v>
          </cell>
          <cell r="B41" t="str">
            <v>Продан Георгій Васильович</v>
          </cell>
          <cell r="C41" t="str">
            <v>транспортувальник</v>
          </cell>
        </row>
        <row r="42">
          <cell r="A42" t="str">
            <v>10/1819</v>
          </cell>
          <cell r="B42" t="str">
            <v>Савчук Павло Ілліч</v>
          </cell>
          <cell r="C42" t="str">
            <v>транспортувальник</v>
          </cell>
        </row>
        <row r="43">
          <cell r="A43" t="str">
            <v>00/1171</v>
          </cell>
          <cell r="B43" t="str">
            <v>Сергієнко Сергій Миколайович</v>
          </cell>
          <cell r="C43" t="str">
            <v>транспортувальник</v>
          </cell>
        </row>
        <row r="44">
          <cell r="A44" t="str">
            <v>00/1104</v>
          </cell>
          <cell r="B44" t="str">
            <v>Скиданов Олександр Вікторович</v>
          </cell>
          <cell r="C44" t="str">
            <v>транспортувальник</v>
          </cell>
        </row>
        <row r="45">
          <cell r="A45" t="str">
            <v>00/1277</v>
          </cell>
          <cell r="B45" t="str">
            <v>Сощук  Сергії Іванович</v>
          </cell>
          <cell r="C45" t="str">
            <v>транспортувальник</v>
          </cell>
        </row>
        <row r="46">
          <cell r="A46" t="str">
            <v>10/0105</v>
          </cell>
          <cell r="B46" t="str">
            <v>Хожинський  Олександр  Анатолійович</v>
          </cell>
          <cell r="C46" t="str">
            <v>транспортувальник</v>
          </cell>
        </row>
        <row r="47">
          <cell r="A47" t="str">
            <v>00/1223</v>
          </cell>
          <cell r="B47" t="str">
            <v>Чобанюк Василь Іванович</v>
          </cell>
          <cell r="C47" t="str">
            <v>транспортувальник</v>
          </cell>
        </row>
        <row r="48">
          <cell r="A48" t="str">
            <v>00/1058</v>
          </cell>
          <cell r="B48" t="str">
            <v>Аміхалакіоає Василь Дмитрович</v>
          </cell>
          <cell r="C48" t="str">
            <v>транспортувальник</v>
          </cell>
        </row>
        <row r="49">
          <cell r="A49" t="str">
            <v>10/2164</v>
          </cell>
          <cell r="B49" t="str">
            <v>Арналюк Василь Сергійович</v>
          </cell>
          <cell r="C49" t="str">
            <v>транспортувальник</v>
          </cell>
        </row>
        <row r="50">
          <cell r="A50" t="str">
            <v>10/2178</v>
          </cell>
          <cell r="B50" t="str">
            <v>Бантуш Валерьян Дмитрович</v>
          </cell>
          <cell r="C50" t="str">
            <v>транспортувальник</v>
          </cell>
        </row>
        <row r="51">
          <cell r="A51" t="str">
            <v>10/0691</v>
          </cell>
          <cell r="B51" t="str">
            <v>Борис Микола Ігорович</v>
          </cell>
          <cell r="C51" t="str">
            <v>транспортувальник</v>
          </cell>
        </row>
        <row r="52">
          <cell r="A52" t="str">
            <v>00/1267</v>
          </cell>
          <cell r="B52" t="str">
            <v>Вівчарюк Володимир Васильович</v>
          </cell>
          <cell r="C52" t="str">
            <v>транспортувальник</v>
          </cell>
        </row>
        <row r="53">
          <cell r="A53" t="str">
            <v>00/1233</v>
          </cell>
          <cell r="B53" t="str">
            <v>Гергележиу Андрій Георгіойвич</v>
          </cell>
          <cell r="C53" t="str">
            <v>транспортувальник</v>
          </cell>
        </row>
        <row r="54">
          <cell r="A54" t="str">
            <v>00/1241</v>
          </cell>
          <cell r="B54" t="str">
            <v>Іонашку Георгій Ауреліанович</v>
          </cell>
          <cell r="C54" t="str">
            <v>транспортувальник</v>
          </cell>
        </row>
        <row r="55">
          <cell r="A55" t="str">
            <v>00/1107</v>
          </cell>
          <cell r="B55" t="str">
            <v>Каганов Юрій Миколайович</v>
          </cell>
          <cell r="C55" t="str">
            <v>транспортувальник</v>
          </cell>
        </row>
        <row r="56">
          <cell r="A56" t="str">
            <v>00/1266</v>
          </cell>
          <cell r="B56" t="str">
            <v>Ковцун Микола Дмитрович</v>
          </cell>
          <cell r="C56" t="str">
            <v>транспортувальник</v>
          </cell>
        </row>
        <row r="57">
          <cell r="A57" t="str">
            <v>10/2160</v>
          </cell>
          <cell r="B57" t="str">
            <v>Кожухар Олександр Євгенійович</v>
          </cell>
          <cell r="C57" t="str">
            <v>транспортувальник</v>
          </cell>
        </row>
        <row r="58">
          <cell r="A58" t="str">
            <v>10/2167</v>
          </cell>
          <cell r="B58" t="str">
            <v>Кожухар Євгеній Петрович</v>
          </cell>
          <cell r="C58" t="str">
            <v>транспортувальник</v>
          </cell>
        </row>
        <row r="59">
          <cell r="A59" t="str">
            <v>00/1075</v>
          </cell>
          <cell r="B59" t="str">
            <v>Крецу Марін Ілліч</v>
          </cell>
          <cell r="C59" t="str">
            <v>транспортувальник</v>
          </cell>
        </row>
        <row r="60">
          <cell r="A60" t="str">
            <v>10/0598</v>
          </cell>
          <cell r="B60" t="str">
            <v>Лехман Володимир Теодорович</v>
          </cell>
          <cell r="C60" t="str">
            <v>транспортувальник</v>
          </cell>
        </row>
        <row r="61">
          <cell r="A61" t="str">
            <v>00/1043</v>
          </cell>
          <cell r="B61" t="str">
            <v>Лупан Констянтин Констянтинович</v>
          </cell>
          <cell r="C61" t="str">
            <v>транспортувальник</v>
          </cell>
        </row>
        <row r="62">
          <cell r="A62" t="str">
            <v>00/1254</v>
          </cell>
          <cell r="B62" t="str">
            <v>Майсюк Микола Іванович</v>
          </cell>
          <cell r="C62" t="str">
            <v>транспортувальник</v>
          </cell>
        </row>
        <row r="63">
          <cell r="A63" t="str">
            <v>00/1136</v>
          </cell>
          <cell r="B63" t="str">
            <v>Марку Василь Іванович</v>
          </cell>
          <cell r="C63" t="str">
            <v>транспортувальник</v>
          </cell>
        </row>
        <row r="64">
          <cell r="A64" t="str">
            <v>10/2379</v>
          </cell>
          <cell r="B64" t="str">
            <v>Мурару Євгеній Георгійович</v>
          </cell>
          <cell r="C64" t="str">
            <v>транспортувальник</v>
          </cell>
        </row>
        <row r="65">
          <cell r="A65" t="str">
            <v>00/1178</v>
          </cell>
          <cell r="B65" t="str">
            <v>Процюк Сергій Вікторович</v>
          </cell>
          <cell r="C65" t="str">
            <v>транспортувальник</v>
          </cell>
        </row>
        <row r="66">
          <cell r="A66" t="str">
            <v>00/1286</v>
          </cell>
          <cell r="B66" t="str">
            <v>Стінковий Олександр Юрійович</v>
          </cell>
          <cell r="C66" t="str">
            <v>транспортувальник</v>
          </cell>
        </row>
        <row r="67">
          <cell r="A67" t="str">
            <v>00/1140</v>
          </cell>
          <cell r="B67" t="str">
            <v>Тинку Костянтин Костянтинович</v>
          </cell>
          <cell r="C67" t="str">
            <v>транспортувальник</v>
          </cell>
        </row>
        <row r="68">
          <cell r="A68" t="str">
            <v>00/1268</v>
          </cell>
          <cell r="B68" t="str">
            <v>Ткач Анатолій Іванович</v>
          </cell>
          <cell r="C68" t="str">
            <v>транспортувальник</v>
          </cell>
        </row>
        <row r="69">
          <cell r="A69" t="str">
            <v>00/1245</v>
          </cell>
          <cell r="B69" t="str">
            <v>Федірчик Микола Іванович</v>
          </cell>
          <cell r="C69" t="str">
            <v>транспортувальник</v>
          </cell>
        </row>
        <row r="70">
          <cell r="A70" t="str">
            <v>10/0075</v>
          </cell>
          <cell r="B70" t="str">
            <v>Цюцюра  Микола  Богданович</v>
          </cell>
          <cell r="C70" t="str">
            <v>транспортувальник</v>
          </cell>
        </row>
        <row r="72">
          <cell r="A72" t="str">
            <v>Комірники-1</v>
          </cell>
        </row>
        <row r="73">
          <cell r="A73" t="str">
            <v>00/1292</v>
          </cell>
          <cell r="B73" t="str">
            <v>Бадура Дмитро Михайлович</v>
          </cell>
          <cell r="C73" t="str">
            <v>комірник</v>
          </cell>
        </row>
        <row r="74">
          <cell r="A74" t="str">
            <v>00/1256</v>
          </cell>
          <cell r="B74" t="str">
            <v>Герман Сергій Володимирович</v>
          </cell>
          <cell r="C74" t="str">
            <v>комірник</v>
          </cell>
        </row>
        <row r="75">
          <cell r="A75" t="str">
            <v>10/0753</v>
          </cell>
          <cell r="B75" t="str">
            <v>Гуцуляк Ірина Василівна</v>
          </cell>
          <cell r="C75" t="str">
            <v>комірник/скраб</v>
          </cell>
        </row>
        <row r="76">
          <cell r="A76" t="str">
            <v>00/1215</v>
          </cell>
          <cell r="B76" t="str">
            <v>Домітращук Мар'яна Вікторівна</v>
          </cell>
          <cell r="C76" t="str">
            <v>комірник/скраб</v>
          </cell>
        </row>
        <row r="77">
          <cell r="A77" t="str">
            <v>00/1032</v>
          </cell>
          <cell r="B77" t="str">
            <v>Кібак Євгенія Вікторівна</v>
          </cell>
          <cell r="C77" t="str">
            <v>комірник/скраб</v>
          </cell>
        </row>
        <row r="78">
          <cell r="A78" t="str">
            <v>00/1121</v>
          </cell>
          <cell r="B78" t="str">
            <v>Костів Ярослав Михайлович</v>
          </cell>
          <cell r="C78" t="str">
            <v>комірник</v>
          </cell>
        </row>
        <row r="79">
          <cell r="A79" t="str">
            <v>00/1247</v>
          </cell>
          <cell r="B79" t="str">
            <v>Курик Юрій Ярославович</v>
          </cell>
          <cell r="C79" t="str">
            <v>комірник</v>
          </cell>
        </row>
        <row r="80">
          <cell r="A80" t="str">
            <v>00/1251</v>
          </cell>
          <cell r="B80" t="str">
            <v>Марценюк Федір  Анатолійович</v>
          </cell>
          <cell r="C80" t="str">
            <v>комірник</v>
          </cell>
        </row>
        <row r="81">
          <cell r="A81" t="str">
            <v>00/1218</v>
          </cell>
          <cell r="B81" t="str">
            <v>Марценюк Микола Анатолійович</v>
          </cell>
          <cell r="C81" t="str">
            <v>комірник</v>
          </cell>
        </row>
        <row r="82">
          <cell r="A82" t="str">
            <v>00/1280</v>
          </cell>
          <cell r="B82" t="str">
            <v>Мишковський Ілля Ярославович</v>
          </cell>
          <cell r="C82" t="str">
            <v>комірник</v>
          </cell>
        </row>
        <row r="83">
          <cell r="A83" t="str">
            <v>00/1024</v>
          </cell>
          <cell r="B83" t="str">
            <v>Сандуляк  Андрій  Миколайович</v>
          </cell>
          <cell r="C83" t="str">
            <v>старший комірник</v>
          </cell>
        </row>
        <row r="84">
          <cell r="A84" t="str">
            <v>10/1129</v>
          </cell>
          <cell r="B84" t="str">
            <v>Юрнюк Ганна Дмитрівна</v>
          </cell>
          <cell r="C84" t="str">
            <v>комірник/скарб</v>
          </cell>
        </row>
        <row r="85">
          <cell r="A85" t="str">
            <v>Комірники-2</v>
          </cell>
        </row>
        <row r="86">
          <cell r="A86" t="str">
            <v>00/1205</v>
          </cell>
          <cell r="B86" t="str">
            <v>Гуцуляк Ігор Сергійович</v>
          </cell>
          <cell r="C86" t="str">
            <v>старший комірник</v>
          </cell>
        </row>
        <row r="87">
          <cell r="A87" t="str">
            <v>00/1175</v>
          </cell>
          <cell r="B87" t="str">
            <v>Кілару Василь Анатолійович</v>
          </cell>
          <cell r="C87" t="str">
            <v>комірник</v>
          </cell>
        </row>
        <row r="88">
          <cell r="A88" t="str">
            <v>00/1176</v>
          </cell>
          <cell r="B88" t="str">
            <v>Крупецьков Ян Миколайович</v>
          </cell>
          <cell r="C88" t="str">
            <v>комірник</v>
          </cell>
        </row>
        <row r="89">
          <cell r="A89" t="str">
            <v>10/0062</v>
          </cell>
          <cell r="B89" t="str">
            <v>Крупецьков  Андрій  Георгійович</v>
          </cell>
          <cell r="C89" t="str">
            <v>комірник</v>
          </cell>
        </row>
        <row r="90">
          <cell r="A90" t="str">
            <v>00/1206</v>
          </cell>
          <cell r="B90" t="str">
            <v>Панчу Володимир Іванович</v>
          </cell>
          <cell r="C90" t="str">
            <v>комірник</v>
          </cell>
        </row>
        <row r="91">
          <cell r="A91" t="str">
            <v>00/1126</v>
          </cell>
          <cell r="B91" t="str">
            <v>Савчук Адріан Троянович</v>
          </cell>
          <cell r="C91" t="str">
            <v>комірник</v>
          </cell>
        </row>
        <row r="92">
          <cell r="A92" t="str">
            <v>00/1252</v>
          </cell>
          <cell r="B92" t="str">
            <v>Сусой Віктор Вікторович</v>
          </cell>
          <cell r="C92" t="str">
            <v>комірник</v>
          </cell>
        </row>
        <row r="93">
          <cell r="A93" t="str">
            <v>Комірники-3</v>
          </cell>
        </row>
        <row r="94">
          <cell r="A94" t="str">
            <v>00/1249</v>
          </cell>
          <cell r="B94" t="str">
            <v>Банковський Сергій Сергійович</v>
          </cell>
          <cell r="C94" t="str">
            <v>комірник</v>
          </cell>
        </row>
        <row r="95">
          <cell r="A95" t="str">
            <v>10/0086</v>
          </cell>
          <cell r="B95" t="str">
            <v>Берлінський  Микола  Петрович</v>
          </cell>
          <cell r="C95" t="str">
            <v>старший комірник</v>
          </cell>
        </row>
        <row r="96">
          <cell r="A96" t="str">
            <v>10/0777</v>
          </cell>
          <cell r="B96" t="str">
            <v>Горюк  Микола Іванович</v>
          </cell>
          <cell r="C96" t="str">
            <v xml:space="preserve">комірник </v>
          </cell>
        </row>
        <row r="97">
          <cell r="A97" t="str">
            <v>10/1483</v>
          </cell>
          <cell r="B97" t="str">
            <v>Новіков Владислав Анатолійович</v>
          </cell>
          <cell r="C97" t="str">
            <v>комірник</v>
          </cell>
        </row>
        <row r="98">
          <cell r="A98" t="str">
            <v>00/1086</v>
          </cell>
          <cell r="B98" t="str">
            <v>Фурсов Олег Володимирович</v>
          </cell>
          <cell r="C98" t="str">
            <v>комірник</v>
          </cell>
        </row>
        <row r="99">
          <cell r="B99" t="str">
            <v>гр-1/1</v>
          </cell>
        </row>
        <row r="100">
          <cell r="A100" t="str">
            <v>00/1119</v>
          </cell>
          <cell r="B100" t="str">
            <v>Алукій Юрій Васильович</v>
          </cell>
          <cell r="C100" t="str">
            <v>старший контролер</v>
          </cell>
        </row>
        <row r="101">
          <cell r="A101" t="str">
            <v>10/1468</v>
          </cell>
          <cell r="B101" t="str">
            <v>Барчук Олександр Володимирович</v>
          </cell>
          <cell r="C101" t="str">
            <v>контролер</v>
          </cell>
        </row>
        <row r="102">
          <cell r="A102" t="str">
            <v>10/0058</v>
          </cell>
          <cell r="B102" t="str">
            <v>Гаврилюк  Алла  Дмитрівна</v>
          </cell>
          <cell r="C102" t="str">
            <v xml:space="preserve">контролер </v>
          </cell>
        </row>
        <row r="103">
          <cell r="A103" t="str">
            <v>10/0050</v>
          </cell>
          <cell r="B103" t="str">
            <v>Максимчук  Мар'яна  Василівна</v>
          </cell>
          <cell r="C103" t="str">
            <v>контролер</v>
          </cell>
        </row>
        <row r="104">
          <cell r="A104" t="str">
            <v>00/1250</v>
          </cell>
          <cell r="B104" t="str">
            <v>Руснак Оксана Ярославівна</v>
          </cell>
          <cell r="C104" t="str">
            <v>контролер</v>
          </cell>
        </row>
        <row r="105">
          <cell r="A105" t="str">
            <v>10/1672</v>
          </cell>
          <cell r="B105" t="str">
            <v>Ряба Тетяна Василівна</v>
          </cell>
          <cell r="C105" t="str">
            <v>контролер</v>
          </cell>
        </row>
        <row r="106">
          <cell r="A106" t="str">
            <v>00/1279</v>
          </cell>
          <cell r="B106" t="str">
            <v>Сандич Ярослав Ігорович</v>
          </cell>
          <cell r="C106" t="str">
            <v>контролер</v>
          </cell>
        </row>
        <row r="107">
          <cell r="A107" t="str">
            <v>00/1265</v>
          </cell>
          <cell r="B107" t="str">
            <v>Шевчук Олександра Олександрівна</v>
          </cell>
          <cell r="C107" t="str">
            <v>контролер</v>
          </cell>
        </row>
        <row r="108">
          <cell r="B108" t="str">
            <v>гр-1/2</v>
          </cell>
        </row>
        <row r="109">
          <cell r="A109" t="str">
            <v>00/1085</v>
          </cell>
          <cell r="B109" t="str">
            <v>Аронець Галина Миколаївна</v>
          </cell>
          <cell r="C109" t="str">
            <v>контролер</v>
          </cell>
        </row>
        <row r="110">
          <cell r="A110" t="str">
            <v>00/1082</v>
          </cell>
          <cell r="B110" t="str">
            <v>Повшин Ганна Юріївна</v>
          </cell>
          <cell r="C110" t="str">
            <v>лаборант</v>
          </cell>
        </row>
        <row r="111">
          <cell r="A111" t="str">
            <v>00/1167</v>
          </cell>
          <cell r="B111" t="str">
            <v>Іванчук Павло Миколайович</v>
          </cell>
          <cell r="C111" t="str">
            <v>контролер</v>
          </cell>
        </row>
        <row r="112">
          <cell r="B112" t="str">
            <v>гр-1/3</v>
          </cell>
        </row>
        <row r="113">
          <cell r="A113" t="str">
            <v>00/1168</v>
          </cell>
          <cell r="B113" t="str">
            <v>Антонічук Станіслав Володимирович</v>
          </cell>
          <cell r="C113" t="str">
            <v>контролер</v>
          </cell>
        </row>
        <row r="114">
          <cell r="A114" t="str">
            <v>10/1442</v>
          </cell>
          <cell r="B114" t="str">
            <v>Березіна Валентина Валентинівна</v>
          </cell>
          <cell r="C114" t="str">
            <v>контролер</v>
          </cell>
        </row>
        <row r="115">
          <cell r="A115" t="str">
            <v>10/0542</v>
          </cell>
          <cell r="B115" t="str">
            <v>Думанський Андрій Іванович</v>
          </cell>
          <cell r="C115" t="str">
            <v>контролер</v>
          </cell>
        </row>
        <row r="117">
          <cell r="B117" t="str">
            <v>гр-2/1</v>
          </cell>
        </row>
        <row r="118">
          <cell r="A118" t="str">
            <v>10/0220</v>
          </cell>
          <cell r="B118" t="str">
            <v>Александру Тетяна Георгіївна</v>
          </cell>
          <cell r="C118" t="str">
            <v>контролер</v>
          </cell>
        </row>
        <row r="119">
          <cell r="A119" t="str">
            <v>10/0576</v>
          </cell>
          <cell r="B119" t="str">
            <v>Кадишева Аліса Віталіївна</v>
          </cell>
          <cell r="C119" t="str">
            <v>контролер</v>
          </cell>
        </row>
        <row r="120">
          <cell r="A120" t="str">
            <v>10/0347</v>
          </cell>
          <cell r="B120" t="str">
            <v>Пасічник Констянтин Васильович</v>
          </cell>
          <cell r="C120" t="str">
            <v>контролер</v>
          </cell>
        </row>
        <row r="121">
          <cell r="A121" t="str">
            <v>10/1558</v>
          </cell>
          <cell r="B121" t="str">
            <v>Рижук Андрій Сергійович</v>
          </cell>
          <cell r="C121" t="str">
            <v>контролер</v>
          </cell>
        </row>
        <row r="122">
          <cell r="A122" t="str">
            <v>00/1275</v>
          </cell>
          <cell r="B122" t="str">
            <v>Сивак Світлана  Петрівна</v>
          </cell>
          <cell r="C122" t="str">
            <v>контролер</v>
          </cell>
        </row>
        <row r="123">
          <cell r="A123" t="str">
            <v>10/0687</v>
          </cell>
          <cell r="B123" t="str">
            <v>Тимофті Оксана Іллівна</v>
          </cell>
          <cell r="C123" t="str">
            <v>контролер</v>
          </cell>
        </row>
        <row r="124">
          <cell r="A124" t="str">
            <v>00/1208</v>
          </cell>
          <cell r="B124" t="str">
            <v>Чорноморець  Оксана  Вікторівна</v>
          </cell>
          <cell r="C124" t="str">
            <v>старший контролер</v>
          </cell>
        </row>
        <row r="125">
          <cell r="B125" t="str">
            <v>гр-2/2</v>
          </cell>
        </row>
        <row r="126">
          <cell r="A126" t="str">
            <v>00/1118</v>
          </cell>
          <cell r="B126" t="str">
            <v>Володько Вадим Андрійович</v>
          </cell>
          <cell r="C126" t="str">
            <v>лаборант</v>
          </cell>
        </row>
        <row r="127">
          <cell r="A127" t="str">
            <v>00/1161</v>
          </cell>
          <cell r="B127" t="str">
            <v>Ляхова Тетяна Вікторівна</v>
          </cell>
          <cell r="C127" t="str">
            <v>контролер</v>
          </cell>
        </row>
        <row r="128">
          <cell r="A128" t="str">
            <v>00/1198</v>
          </cell>
          <cell r="B128" t="str">
            <v>Гакман Михайло Миколайович</v>
          </cell>
          <cell r="C128" t="str">
            <v>контролер</v>
          </cell>
        </row>
        <row r="129">
          <cell r="B129" t="str">
            <v>гр-2/3</v>
          </cell>
        </row>
        <row r="130">
          <cell r="A130" t="str">
            <v>10/0595</v>
          </cell>
          <cell r="B130" t="str">
            <v>Берча Міхаєла Михайлівна</v>
          </cell>
          <cell r="C130" t="str">
            <v>контролер</v>
          </cell>
        </row>
        <row r="131">
          <cell r="A131" t="str">
            <v>00/1122</v>
          </cell>
          <cell r="B131" t="str">
            <v>Гладюк Микола Іванович</v>
          </cell>
          <cell r="C131" t="str">
            <v xml:space="preserve">контролер </v>
          </cell>
        </row>
        <row r="132">
          <cell r="A132" t="str">
            <v>00/1258</v>
          </cell>
          <cell r="B132" t="str">
            <v>Дашкевич Олександр Олександрович</v>
          </cell>
          <cell r="C132" t="str">
            <v>контролер</v>
          </cell>
        </row>
        <row r="133">
          <cell r="A133" t="str">
            <v>00/1172</v>
          </cell>
          <cell r="B133" t="str">
            <v>Злий Назар Сергійович</v>
          </cell>
          <cell r="C133" t="str">
            <v>контролер</v>
          </cell>
        </row>
        <row r="135">
          <cell r="B135" t="str">
            <v>гр-3/1</v>
          </cell>
        </row>
        <row r="136">
          <cell r="A136" t="str">
            <v>10/0435</v>
          </cell>
          <cell r="B136" t="str">
            <v>Герман Міхаела Іванівна</v>
          </cell>
          <cell r="C136" t="str">
            <v>контролер</v>
          </cell>
        </row>
        <row r="137">
          <cell r="A137" t="str">
            <v>00/1253</v>
          </cell>
          <cell r="B137" t="str">
            <v>Дем'янюк Вікторія Володимерівна</v>
          </cell>
          <cell r="C137" t="str">
            <v>контролер</v>
          </cell>
        </row>
        <row r="138">
          <cell r="A138" t="str">
            <v>00/1259</v>
          </cell>
          <cell r="B138" t="str">
            <v>Косович Олександр Петрович</v>
          </cell>
          <cell r="C138" t="str">
            <v>контролер</v>
          </cell>
        </row>
        <row r="139">
          <cell r="A139" t="str">
            <v>10/0154</v>
          </cell>
          <cell r="B139" t="str">
            <v>Мунтян Вікторія Вікторівна</v>
          </cell>
          <cell r="C139" t="str">
            <v>контролер</v>
          </cell>
        </row>
        <row r="140">
          <cell r="A140" t="str">
            <v>00/1235</v>
          </cell>
          <cell r="B140" t="str">
            <v>Панасевич Анастасія Олександрівна</v>
          </cell>
          <cell r="C140" t="str">
            <v>контролер</v>
          </cell>
        </row>
        <row r="141">
          <cell r="A141" t="str">
            <v>00/1261</v>
          </cell>
          <cell r="B141" t="str">
            <v>Раціборська Анастасія Романівна</v>
          </cell>
          <cell r="C141" t="str">
            <v>контролер</v>
          </cell>
        </row>
        <row r="142">
          <cell r="A142" t="str">
            <v>10/0275</v>
          </cell>
          <cell r="B142" t="str">
            <v>Чобан Артем Васильович</v>
          </cell>
          <cell r="C142" t="str">
            <v xml:space="preserve">старший контролер </v>
          </cell>
        </row>
        <row r="143">
          <cell r="B143" t="str">
            <v>гр-3/2</v>
          </cell>
        </row>
        <row r="144">
          <cell r="A144" t="str">
            <v>10/1499</v>
          </cell>
          <cell r="B144" t="str">
            <v>Пінтя Іван Сергійович</v>
          </cell>
          <cell r="C144" t="str">
            <v>контролер</v>
          </cell>
        </row>
        <row r="145">
          <cell r="A145" t="str">
            <v>00/1196</v>
          </cell>
          <cell r="B145" t="str">
            <v>Торак Олександр Петрович</v>
          </cell>
          <cell r="C145" t="str">
            <v>контролер</v>
          </cell>
        </row>
        <row r="146">
          <cell r="B146" t="str">
            <v>гр-3/3</v>
          </cell>
        </row>
        <row r="147">
          <cell r="A147" t="str">
            <v>00/1123</v>
          </cell>
          <cell r="B147" t="str">
            <v>Мельничук Василь Дмитрович</v>
          </cell>
          <cell r="C147" t="str">
            <v xml:space="preserve">контролер </v>
          </cell>
        </row>
        <row r="148">
          <cell r="A148" t="str">
            <v>10/1444</v>
          </cell>
          <cell r="B148" t="str">
            <v>Перко Вадим Сергійович</v>
          </cell>
          <cell r="C148" t="str">
            <v>контролер</v>
          </cell>
        </row>
        <row r="149">
          <cell r="A149" t="str">
            <v>00/1182</v>
          </cell>
          <cell r="B149" t="str">
            <v>Фочук Катерина Іванівна</v>
          </cell>
          <cell r="C149" t="str">
            <v>контролер</v>
          </cell>
        </row>
        <row r="150">
          <cell r="A150" t="str">
            <v>Налагоджувальники-1</v>
          </cell>
        </row>
        <row r="151">
          <cell r="A151" t="str">
            <v>00/1097</v>
          </cell>
          <cell r="B151" t="str">
            <v>Висоцький Євген Валентинович</v>
          </cell>
          <cell r="C151" t="str">
            <v>налагоджувальник</v>
          </cell>
        </row>
        <row r="152">
          <cell r="A152" t="str">
            <v>10/1505</v>
          </cell>
          <cell r="B152" t="str">
            <v>Грубий Микола Дмитрович</v>
          </cell>
          <cell r="C152" t="str">
            <v>налагоджувальник</v>
          </cell>
        </row>
        <row r="153">
          <cell r="A153" t="str">
            <v>10/0112</v>
          </cell>
          <cell r="B153" t="str">
            <v>Зверід  Леонід  Лазарович</v>
          </cell>
          <cell r="C153" t="str">
            <v>налагоджувальник</v>
          </cell>
        </row>
        <row r="154">
          <cell r="A154" t="str">
            <v>10/0392</v>
          </cell>
          <cell r="B154" t="str">
            <v>Капацин Сергій Іванович</v>
          </cell>
          <cell r="C154" t="str">
            <v>налагоджувальник</v>
          </cell>
        </row>
        <row r="155">
          <cell r="A155" t="str">
            <v>00/1036</v>
          </cell>
          <cell r="B155" t="str">
            <v>Маланюк Ярослав Богданович</v>
          </cell>
          <cell r="C155" t="str">
            <v>налагоджувальник</v>
          </cell>
        </row>
        <row r="156">
          <cell r="A156" t="str">
            <v>10/0532</v>
          </cell>
          <cell r="B156" t="str">
            <v>Марчак Володимир Миколайович</v>
          </cell>
          <cell r="C156" t="str">
            <v>налагоджувальник</v>
          </cell>
        </row>
        <row r="157">
          <cell r="A157" t="str">
            <v>00/1287</v>
          </cell>
          <cell r="B157" t="str">
            <v>Матійчук Юрій Володимирович</v>
          </cell>
          <cell r="C157" t="str">
            <v>налагоджувальник</v>
          </cell>
        </row>
        <row r="158">
          <cell r="A158" t="str">
            <v>00/1293</v>
          </cell>
          <cell r="B158" t="str">
            <v>Мельник Ірина Ігорівна</v>
          </cell>
          <cell r="C158" t="str">
            <v>налагоджувальник</v>
          </cell>
        </row>
        <row r="159">
          <cell r="A159" t="str">
            <v>00/1037</v>
          </cell>
          <cell r="B159" t="str">
            <v>Томюк Василь Васильович</v>
          </cell>
          <cell r="C159" t="str">
            <v>налагоджувальник</v>
          </cell>
        </row>
        <row r="160">
          <cell r="A160" t="str">
            <v>10/0558</v>
          </cell>
          <cell r="B160" t="str">
            <v>Тополюк Станіслав Анатолійович</v>
          </cell>
          <cell r="C160" t="str">
            <v>налагоджувальник</v>
          </cell>
        </row>
        <row r="161">
          <cell r="A161" t="str">
            <v>00/1108</v>
          </cell>
          <cell r="B161" t="str">
            <v>Флорескул Микола Миколайович</v>
          </cell>
          <cell r="C161" t="str">
            <v>налагоджувальник</v>
          </cell>
        </row>
        <row r="162">
          <cell r="A162" t="str">
            <v>Налагоджувальники-2</v>
          </cell>
        </row>
        <row r="163">
          <cell r="A163" t="str">
            <v>00/1164</v>
          </cell>
          <cell r="B163" t="str">
            <v>Бачикало Максим Валерійович</v>
          </cell>
          <cell r="C163" t="str">
            <v>налагоджувальник</v>
          </cell>
        </row>
        <row r="164">
          <cell r="A164" t="str">
            <v>10/0212</v>
          </cell>
          <cell r="B164" t="str">
            <v>Гамалюк Віталій Васильович</v>
          </cell>
          <cell r="C164" t="str">
            <v>налагоджувальник</v>
          </cell>
        </row>
        <row r="165">
          <cell r="A165" t="str">
            <v>10/0850</v>
          </cell>
          <cell r="B165" t="str">
            <v>Кіріле Василь Васильович</v>
          </cell>
          <cell r="C165" t="str">
            <v>налагоджувальник</v>
          </cell>
        </row>
        <row r="166">
          <cell r="A166" t="str">
            <v>00/1184</v>
          </cell>
          <cell r="B166" t="str">
            <v>Князь Богдан Васильвич</v>
          </cell>
          <cell r="C166" t="str">
            <v>налагоджувальник</v>
          </cell>
        </row>
        <row r="167">
          <cell r="A167" t="str">
            <v>00/1120</v>
          </cell>
          <cell r="B167" t="str">
            <v>Козловський Богдан Вікторович</v>
          </cell>
          <cell r="C167" t="str">
            <v>налагоджувальник</v>
          </cell>
        </row>
        <row r="168">
          <cell r="A168" t="str">
            <v>00/1274</v>
          </cell>
          <cell r="B168" t="str">
            <v>Лучак Михайло Леонідович</v>
          </cell>
          <cell r="C168" t="str">
            <v>налагоджувальник</v>
          </cell>
        </row>
        <row r="169">
          <cell r="A169" t="str">
            <v>00/0097</v>
          </cell>
          <cell r="B169" t="str">
            <v>Мартинова  Наталія Анатоліївна</v>
          </cell>
          <cell r="C169" t="str">
            <v>налагоджувальник</v>
          </cell>
        </row>
        <row r="170">
          <cell r="A170" t="str">
            <v>00/1018</v>
          </cell>
          <cell r="B170" t="str">
            <v>Наумчук Микола Миколайович</v>
          </cell>
          <cell r="C170" t="str">
            <v>налагоджувальник</v>
          </cell>
        </row>
        <row r="171">
          <cell r="A171" t="str">
            <v>10/0941</v>
          </cell>
          <cell r="B171" t="str">
            <v>Олійник Олексій Васильович</v>
          </cell>
          <cell r="C171" t="str">
            <v>налагоджувальник</v>
          </cell>
        </row>
        <row r="172">
          <cell r="A172" t="str">
            <v>10/0111</v>
          </cell>
          <cell r="B172" t="str">
            <v>Шведик  Віталій  Анатолійович</v>
          </cell>
          <cell r="C172" t="str">
            <v>налагоджувальник</v>
          </cell>
        </row>
        <row r="173">
          <cell r="A173" t="str">
            <v>00/1052</v>
          </cell>
          <cell r="B173" t="str">
            <v>Шестобанський Олександр Володимирович</v>
          </cell>
          <cell r="C173" t="str">
            <v>налагоджувальник</v>
          </cell>
        </row>
        <row r="174">
          <cell r="A174" t="str">
            <v>Налагоджувальники-3</v>
          </cell>
        </row>
        <row r="175">
          <cell r="A175" t="str">
            <v>10/0539</v>
          </cell>
          <cell r="B175" t="str">
            <v>Гажук Лазар Михайлович</v>
          </cell>
          <cell r="C175" t="str">
            <v xml:space="preserve">налагоджувальник </v>
          </cell>
        </row>
        <row r="176">
          <cell r="A176" t="str">
            <v>00/1115</v>
          </cell>
          <cell r="B176" t="str">
            <v>Гречак Степан Васильович</v>
          </cell>
          <cell r="C176" t="str">
            <v xml:space="preserve">налагоджувальник </v>
          </cell>
        </row>
        <row r="177">
          <cell r="A177" t="str">
            <v>00/1179</v>
          </cell>
          <cell r="B177" t="str">
            <v>Губчак Олександр Григорійович</v>
          </cell>
          <cell r="C177" t="str">
            <v xml:space="preserve">налагоджувальник </v>
          </cell>
        </row>
        <row r="178">
          <cell r="A178" t="str">
            <v>00/1080</v>
          </cell>
          <cell r="B178" t="str">
            <v>Іващенко Анастасія Сергіївна</v>
          </cell>
          <cell r="C178" t="str">
            <v xml:space="preserve">налагоджувальник </v>
          </cell>
        </row>
        <row r="179">
          <cell r="A179" t="str">
            <v>00/1094</v>
          </cell>
          <cell r="B179" t="str">
            <v>Кожуленко Тетяна Богданівна</v>
          </cell>
          <cell r="C179" t="str">
            <v>обліковець складу запчастин</v>
          </cell>
        </row>
        <row r="180">
          <cell r="A180" t="str">
            <v>00/1232</v>
          </cell>
          <cell r="B180" t="str">
            <v>Кузнєцов Олег Володимирович</v>
          </cell>
          <cell r="C180" t="str">
            <v>налагоджувальник</v>
          </cell>
        </row>
        <row r="181">
          <cell r="A181" t="str">
            <v>00/0103</v>
          </cell>
          <cell r="B181" t="str">
            <v>Мамонтов Сергій Вікторович</v>
          </cell>
          <cell r="C181" t="str">
            <v>налагоджувальник</v>
          </cell>
        </row>
        <row r="182">
          <cell r="A182" t="str">
            <v>00/1100</v>
          </cell>
          <cell r="B182" t="str">
            <v>Скращук Максим Володимирович</v>
          </cell>
          <cell r="C182" t="str">
            <v xml:space="preserve">налагоджувальник </v>
          </cell>
        </row>
        <row r="183">
          <cell r="A183" t="str">
            <v>00/1088</v>
          </cell>
          <cell r="B183" t="str">
            <v>Стрієнко Володимир Георгійович</v>
          </cell>
          <cell r="C183" t="str">
            <v>налагоджувальник</v>
          </cell>
        </row>
        <row r="184">
          <cell r="A184" t="str">
            <v>10/0512</v>
          </cell>
          <cell r="B184" t="str">
            <v>Шестобанський Вячеслав Володимирович</v>
          </cell>
          <cell r="C184" t="str">
            <v>налагоджувальник</v>
          </cell>
        </row>
        <row r="187">
          <cell r="A187" t="str">
            <v>00/1150</v>
          </cell>
          <cell r="B187" t="str">
            <v>Cкаловська Ольга Аурелівна</v>
          </cell>
          <cell r="C187" t="str">
            <v>прибиральник</v>
          </cell>
        </row>
        <row r="188">
          <cell r="A188" t="str">
            <v>00/1237</v>
          </cell>
          <cell r="B188" t="str">
            <v>Ботлунг Анжела  Георгіївна</v>
          </cell>
          <cell r="C188" t="str">
            <v>прибиральник</v>
          </cell>
        </row>
        <row r="189">
          <cell r="A189" t="str">
            <v>00/1290</v>
          </cell>
          <cell r="B189" t="str">
            <v>Гемблюк Марина Георгіївна</v>
          </cell>
          <cell r="C189" t="str">
            <v>прибиральник</v>
          </cell>
        </row>
        <row r="190">
          <cell r="A190" t="str">
            <v>10/0038</v>
          </cell>
          <cell r="B190" t="str">
            <v>Гуцуляк  Оксана  Аурелівна</v>
          </cell>
          <cell r="C190" t="str">
            <v xml:space="preserve">прибиральник </v>
          </cell>
        </row>
        <row r="191">
          <cell r="A191" t="str">
            <v>00/1190</v>
          </cell>
          <cell r="B191" t="str">
            <v>Куцик Олена Костянтинівна</v>
          </cell>
          <cell r="C191" t="str">
            <v>прибираньник</v>
          </cell>
        </row>
        <row r="192">
          <cell r="A192" t="str">
            <v>00/1045</v>
          </cell>
          <cell r="B192" t="str">
            <v>Рущак Віоріка Теофилівна</v>
          </cell>
          <cell r="C192" t="str">
            <v>прибиральник</v>
          </cell>
        </row>
        <row r="193">
          <cell r="A193" t="str">
            <v>00/1263</v>
          </cell>
          <cell r="B193" t="str">
            <v>Фечору Антоніна Іванівна</v>
          </cell>
          <cell r="C193" t="str">
            <v>прибиральник</v>
          </cell>
        </row>
        <row r="194">
          <cell r="A194" t="str">
            <v>00/1283</v>
          </cell>
          <cell r="B194" t="str">
            <v>Чорней Олена  Анатолівна</v>
          </cell>
          <cell r="C194" t="str">
            <v>прибиральник</v>
          </cell>
        </row>
        <row r="196">
          <cell r="A196" t="str">
            <v>00/1281</v>
          </cell>
          <cell r="B196" t="str">
            <v>Алукій Людмила Вікторівна</v>
          </cell>
          <cell r="C196" t="str">
            <v>прибиральник</v>
          </cell>
        </row>
        <row r="197">
          <cell r="A197" t="str">
            <v>00/1065</v>
          </cell>
          <cell r="B197" t="str">
            <v>Гінкул Інна Михайлівна</v>
          </cell>
          <cell r="C197" t="str">
            <v xml:space="preserve">прибиральник </v>
          </cell>
        </row>
        <row r="198">
          <cell r="A198" t="str">
            <v>00/1006</v>
          </cell>
          <cell r="B198" t="str">
            <v>Лупан  Тетяна  Дмитрівна</v>
          </cell>
          <cell r="C198" t="str">
            <v>прибиральник</v>
          </cell>
        </row>
        <row r="199">
          <cell r="A199" t="str">
            <v>00/1053</v>
          </cell>
          <cell r="B199" t="str">
            <v>Мосорюк Валентина Іванівна</v>
          </cell>
          <cell r="C199" t="str">
            <v>прибиральник</v>
          </cell>
        </row>
        <row r="200">
          <cell r="A200" t="str">
            <v>00/1210</v>
          </cell>
          <cell r="B200" t="str">
            <v>Мурару Альонка Марічелівна</v>
          </cell>
          <cell r="C200" t="str">
            <v>прибиральник</v>
          </cell>
        </row>
        <row r="201">
          <cell r="A201" t="str">
            <v>00/1066</v>
          </cell>
          <cell r="B201" t="str">
            <v>Стоян Георгіна Василівна</v>
          </cell>
          <cell r="C201" t="str">
            <v xml:space="preserve">прибиральник </v>
          </cell>
        </row>
        <row r="202">
          <cell r="A202" t="str">
            <v>00/1255</v>
          </cell>
          <cell r="B202" t="str">
            <v>Тютюнник Василина Михайлівна</v>
          </cell>
          <cell r="C202" t="str">
            <v>прибиральник</v>
          </cell>
        </row>
        <row r="203">
          <cell r="A203" t="str">
            <v>10/1790</v>
          </cell>
          <cell r="B203" t="str">
            <v>Черчел Янна Іванівна</v>
          </cell>
          <cell r="C203" t="str">
            <v>прибиральник</v>
          </cell>
        </row>
        <row r="205">
          <cell r="A205" t="str">
            <v>00/1160</v>
          </cell>
          <cell r="B205" t="str">
            <v>Апопі Катирина Тодоровна</v>
          </cell>
          <cell r="C205" t="str">
            <v>прибиральник</v>
          </cell>
        </row>
        <row r="206">
          <cell r="A206" t="str">
            <v>00/1242</v>
          </cell>
          <cell r="B206" t="str">
            <v>Ващук Валентина Вікторівна</v>
          </cell>
          <cell r="C206" t="str">
            <v>прибиральник</v>
          </cell>
        </row>
        <row r="207">
          <cell r="A207" t="str">
            <v>00/1234</v>
          </cell>
          <cell r="B207" t="str">
            <v>Городінка Мар'яна Миколаївна</v>
          </cell>
          <cell r="C207" t="str">
            <v>прибиральник</v>
          </cell>
        </row>
        <row r="208">
          <cell r="A208" t="str">
            <v>00/1060</v>
          </cell>
          <cell r="B208" t="str">
            <v>Маращук Яна Василiвна</v>
          </cell>
          <cell r="C208" t="str">
            <v>прибиральник</v>
          </cell>
        </row>
        <row r="209">
          <cell r="A209" t="str">
            <v>00/1069</v>
          </cell>
          <cell r="B209" t="str">
            <v>Ністор Родіка Дмитрієвна</v>
          </cell>
          <cell r="C209" t="str">
            <v>прибиральник</v>
          </cell>
        </row>
        <row r="210">
          <cell r="A210" t="str">
            <v>00/1146</v>
          </cell>
          <cell r="B210" t="str">
            <v>Пиргару Валинтина  Георгіївна</v>
          </cell>
          <cell r="C210" t="str">
            <v>прибиральник</v>
          </cell>
        </row>
        <row r="211">
          <cell r="A211" t="str">
            <v>00/1243</v>
          </cell>
          <cell r="B211" t="str">
            <v>Фалош Валентина Василівна</v>
          </cell>
          <cell r="C211" t="str">
            <v>прибиральник</v>
          </cell>
        </row>
        <row r="212">
          <cell r="A212" t="str">
            <v>00/1289</v>
          </cell>
          <cell r="B212" t="str">
            <v>Харина Тамара Леонідівна</v>
          </cell>
          <cell r="C212" t="str">
            <v>прибиральник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2:BA367"/>
  <sheetViews>
    <sheetView zoomScale="50" zoomScaleNormal="50" zoomScaleSheetLayoutView="80" workbookViewId="0">
      <pane xSplit="5" ySplit="12" topLeftCell="F102" activePane="bottomRight" state="frozen"/>
      <selection pane="topRight" activeCell="F1" sqref="F1"/>
      <selection pane="bottomLeft" activeCell="A13" sqref="A13"/>
      <selection pane="bottomRight" activeCell="C137" sqref="C137:C140"/>
    </sheetView>
  </sheetViews>
  <sheetFormatPr defaultRowHeight="12.75" x14ac:dyDescent="0.25"/>
  <cols>
    <col min="1" max="1" width="4" style="4" customWidth="1"/>
    <col min="2" max="2" width="32.42578125" style="4" customWidth="1"/>
    <col min="3" max="3" width="16.5703125" style="6" customWidth="1"/>
    <col min="4" max="4" width="27.7109375" style="4" customWidth="1"/>
    <col min="5" max="5" width="4" style="4" customWidth="1"/>
    <col min="6" max="36" width="4.7109375" style="4" customWidth="1"/>
    <col min="37" max="37" width="7.28515625" style="4" customWidth="1"/>
    <col min="38" max="39" width="4.7109375" style="4" customWidth="1"/>
    <col min="40" max="40" width="7.5703125" style="4" customWidth="1"/>
    <col min="41" max="41" width="5.5703125" style="4" customWidth="1"/>
    <col min="42" max="45" width="4.7109375" style="4" customWidth="1"/>
    <col min="46" max="46" width="4.85546875" style="4" customWidth="1"/>
    <col min="47" max="47" width="7" style="4" customWidth="1"/>
    <col min="48" max="48" width="6.28515625" style="4" customWidth="1"/>
    <col min="49" max="52" width="4.7109375" style="4" customWidth="1"/>
    <col min="53" max="53" width="9.28515625" style="5" customWidth="1"/>
    <col min="54" max="256" width="9.140625" style="4"/>
    <col min="257" max="257" width="4" style="4" customWidth="1"/>
    <col min="258" max="258" width="32.42578125" style="4" customWidth="1"/>
    <col min="259" max="259" width="16.5703125" style="4" customWidth="1"/>
    <col min="260" max="260" width="27.7109375" style="4" customWidth="1"/>
    <col min="261" max="261" width="4" style="4" customWidth="1"/>
    <col min="262" max="292" width="4.7109375" style="4" customWidth="1"/>
    <col min="293" max="293" width="7.28515625" style="4" customWidth="1"/>
    <col min="294" max="295" width="4.7109375" style="4" customWidth="1"/>
    <col min="296" max="296" width="7.5703125" style="4" customWidth="1"/>
    <col min="297" max="297" width="5.5703125" style="4" customWidth="1"/>
    <col min="298" max="301" width="4.7109375" style="4" customWidth="1"/>
    <col min="302" max="302" width="4.85546875" style="4" customWidth="1"/>
    <col min="303" max="303" width="7" style="4" customWidth="1"/>
    <col min="304" max="304" width="6.28515625" style="4" customWidth="1"/>
    <col min="305" max="308" width="4.7109375" style="4" customWidth="1"/>
    <col min="309" max="309" width="9.28515625" style="4" customWidth="1"/>
    <col min="310" max="512" width="9.140625" style="4"/>
    <col min="513" max="513" width="4" style="4" customWidth="1"/>
    <col min="514" max="514" width="32.42578125" style="4" customWidth="1"/>
    <col min="515" max="515" width="16.5703125" style="4" customWidth="1"/>
    <col min="516" max="516" width="27.7109375" style="4" customWidth="1"/>
    <col min="517" max="517" width="4" style="4" customWidth="1"/>
    <col min="518" max="548" width="4.7109375" style="4" customWidth="1"/>
    <col min="549" max="549" width="7.28515625" style="4" customWidth="1"/>
    <col min="550" max="551" width="4.7109375" style="4" customWidth="1"/>
    <col min="552" max="552" width="7.5703125" style="4" customWidth="1"/>
    <col min="553" max="553" width="5.5703125" style="4" customWidth="1"/>
    <col min="554" max="557" width="4.7109375" style="4" customWidth="1"/>
    <col min="558" max="558" width="4.85546875" style="4" customWidth="1"/>
    <col min="559" max="559" width="7" style="4" customWidth="1"/>
    <col min="560" max="560" width="6.28515625" style="4" customWidth="1"/>
    <col min="561" max="564" width="4.7109375" style="4" customWidth="1"/>
    <col min="565" max="565" width="9.28515625" style="4" customWidth="1"/>
    <col min="566" max="768" width="9.140625" style="4"/>
    <col min="769" max="769" width="4" style="4" customWidth="1"/>
    <col min="770" max="770" width="32.42578125" style="4" customWidth="1"/>
    <col min="771" max="771" width="16.5703125" style="4" customWidth="1"/>
    <col min="772" max="772" width="27.7109375" style="4" customWidth="1"/>
    <col min="773" max="773" width="4" style="4" customWidth="1"/>
    <col min="774" max="804" width="4.7109375" style="4" customWidth="1"/>
    <col min="805" max="805" width="7.28515625" style="4" customWidth="1"/>
    <col min="806" max="807" width="4.7109375" style="4" customWidth="1"/>
    <col min="808" max="808" width="7.5703125" style="4" customWidth="1"/>
    <col min="809" max="809" width="5.5703125" style="4" customWidth="1"/>
    <col min="810" max="813" width="4.7109375" style="4" customWidth="1"/>
    <col min="814" max="814" width="4.85546875" style="4" customWidth="1"/>
    <col min="815" max="815" width="7" style="4" customWidth="1"/>
    <col min="816" max="816" width="6.28515625" style="4" customWidth="1"/>
    <col min="817" max="820" width="4.7109375" style="4" customWidth="1"/>
    <col min="821" max="821" width="9.28515625" style="4" customWidth="1"/>
    <col min="822" max="1024" width="9.140625" style="4"/>
    <col min="1025" max="1025" width="4" style="4" customWidth="1"/>
    <col min="1026" max="1026" width="32.42578125" style="4" customWidth="1"/>
    <col min="1027" max="1027" width="16.5703125" style="4" customWidth="1"/>
    <col min="1028" max="1028" width="27.7109375" style="4" customWidth="1"/>
    <col min="1029" max="1029" width="4" style="4" customWidth="1"/>
    <col min="1030" max="1060" width="4.7109375" style="4" customWidth="1"/>
    <col min="1061" max="1061" width="7.28515625" style="4" customWidth="1"/>
    <col min="1062" max="1063" width="4.7109375" style="4" customWidth="1"/>
    <col min="1064" max="1064" width="7.5703125" style="4" customWidth="1"/>
    <col min="1065" max="1065" width="5.5703125" style="4" customWidth="1"/>
    <col min="1066" max="1069" width="4.7109375" style="4" customWidth="1"/>
    <col min="1070" max="1070" width="4.85546875" style="4" customWidth="1"/>
    <col min="1071" max="1071" width="7" style="4" customWidth="1"/>
    <col min="1072" max="1072" width="6.28515625" style="4" customWidth="1"/>
    <col min="1073" max="1076" width="4.7109375" style="4" customWidth="1"/>
    <col min="1077" max="1077" width="9.28515625" style="4" customWidth="1"/>
    <col min="1078" max="1280" width="9.140625" style="4"/>
    <col min="1281" max="1281" width="4" style="4" customWidth="1"/>
    <col min="1282" max="1282" width="32.42578125" style="4" customWidth="1"/>
    <col min="1283" max="1283" width="16.5703125" style="4" customWidth="1"/>
    <col min="1284" max="1284" width="27.7109375" style="4" customWidth="1"/>
    <col min="1285" max="1285" width="4" style="4" customWidth="1"/>
    <col min="1286" max="1316" width="4.7109375" style="4" customWidth="1"/>
    <col min="1317" max="1317" width="7.28515625" style="4" customWidth="1"/>
    <col min="1318" max="1319" width="4.7109375" style="4" customWidth="1"/>
    <col min="1320" max="1320" width="7.5703125" style="4" customWidth="1"/>
    <col min="1321" max="1321" width="5.5703125" style="4" customWidth="1"/>
    <col min="1322" max="1325" width="4.7109375" style="4" customWidth="1"/>
    <col min="1326" max="1326" width="4.85546875" style="4" customWidth="1"/>
    <col min="1327" max="1327" width="7" style="4" customWidth="1"/>
    <col min="1328" max="1328" width="6.28515625" style="4" customWidth="1"/>
    <col min="1329" max="1332" width="4.7109375" style="4" customWidth="1"/>
    <col min="1333" max="1333" width="9.28515625" style="4" customWidth="1"/>
    <col min="1334" max="1536" width="9.140625" style="4"/>
    <col min="1537" max="1537" width="4" style="4" customWidth="1"/>
    <col min="1538" max="1538" width="32.42578125" style="4" customWidth="1"/>
    <col min="1539" max="1539" width="16.5703125" style="4" customWidth="1"/>
    <col min="1540" max="1540" width="27.7109375" style="4" customWidth="1"/>
    <col min="1541" max="1541" width="4" style="4" customWidth="1"/>
    <col min="1542" max="1572" width="4.7109375" style="4" customWidth="1"/>
    <col min="1573" max="1573" width="7.28515625" style="4" customWidth="1"/>
    <col min="1574" max="1575" width="4.7109375" style="4" customWidth="1"/>
    <col min="1576" max="1576" width="7.5703125" style="4" customWidth="1"/>
    <col min="1577" max="1577" width="5.5703125" style="4" customWidth="1"/>
    <col min="1578" max="1581" width="4.7109375" style="4" customWidth="1"/>
    <col min="1582" max="1582" width="4.85546875" style="4" customWidth="1"/>
    <col min="1583" max="1583" width="7" style="4" customWidth="1"/>
    <col min="1584" max="1584" width="6.28515625" style="4" customWidth="1"/>
    <col min="1585" max="1588" width="4.7109375" style="4" customWidth="1"/>
    <col min="1589" max="1589" width="9.28515625" style="4" customWidth="1"/>
    <col min="1590" max="1792" width="9.140625" style="4"/>
    <col min="1793" max="1793" width="4" style="4" customWidth="1"/>
    <col min="1794" max="1794" width="32.42578125" style="4" customWidth="1"/>
    <col min="1795" max="1795" width="16.5703125" style="4" customWidth="1"/>
    <col min="1796" max="1796" width="27.7109375" style="4" customWidth="1"/>
    <col min="1797" max="1797" width="4" style="4" customWidth="1"/>
    <col min="1798" max="1828" width="4.7109375" style="4" customWidth="1"/>
    <col min="1829" max="1829" width="7.28515625" style="4" customWidth="1"/>
    <col min="1830" max="1831" width="4.7109375" style="4" customWidth="1"/>
    <col min="1832" max="1832" width="7.5703125" style="4" customWidth="1"/>
    <col min="1833" max="1833" width="5.5703125" style="4" customWidth="1"/>
    <col min="1834" max="1837" width="4.7109375" style="4" customWidth="1"/>
    <col min="1838" max="1838" width="4.85546875" style="4" customWidth="1"/>
    <col min="1839" max="1839" width="7" style="4" customWidth="1"/>
    <col min="1840" max="1840" width="6.28515625" style="4" customWidth="1"/>
    <col min="1841" max="1844" width="4.7109375" style="4" customWidth="1"/>
    <col min="1845" max="1845" width="9.28515625" style="4" customWidth="1"/>
    <col min="1846" max="2048" width="9.140625" style="4"/>
    <col min="2049" max="2049" width="4" style="4" customWidth="1"/>
    <col min="2050" max="2050" width="32.42578125" style="4" customWidth="1"/>
    <col min="2051" max="2051" width="16.5703125" style="4" customWidth="1"/>
    <col min="2052" max="2052" width="27.7109375" style="4" customWidth="1"/>
    <col min="2053" max="2053" width="4" style="4" customWidth="1"/>
    <col min="2054" max="2084" width="4.7109375" style="4" customWidth="1"/>
    <col min="2085" max="2085" width="7.28515625" style="4" customWidth="1"/>
    <col min="2086" max="2087" width="4.7109375" style="4" customWidth="1"/>
    <col min="2088" max="2088" width="7.5703125" style="4" customWidth="1"/>
    <col min="2089" max="2089" width="5.5703125" style="4" customWidth="1"/>
    <col min="2090" max="2093" width="4.7109375" style="4" customWidth="1"/>
    <col min="2094" max="2094" width="4.85546875" style="4" customWidth="1"/>
    <col min="2095" max="2095" width="7" style="4" customWidth="1"/>
    <col min="2096" max="2096" width="6.28515625" style="4" customWidth="1"/>
    <col min="2097" max="2100" width="4.7109375" style="4" customWidth="1"/>
    <col min="2101" max="2101" width="9.28515625" style="4" customWidth="1"/>
    <col min="2102" max="2304" width="9.140625" style="4"/>
    <col min="2305" max="2305" width="4" style="4" customWidth="1"/>
    <col min="2306" max="2306" width="32.42578125" style="4" customWidth="1"/>
    <col min="2307" max="2307" width="16.5703125" style="4" customWidth="1"/>
    <col min="2308" max="2308" width="27.7109375" style="4" customWidth="1"/>
    <col min="2309" max="2309" width="4" style="4" customWidth="1"/>
    <col min="2310" max="2340" width="4.7109375" style="4" customWidth="1"/>
    <col min="2341" max="2341" width="7.28515625" style="4" customWidth="1"/>
    <col min="2342" max="2343" width="4.7109375" style="4" customWidth="1"/>
    <col min="2344" max="2344" width="7.5703125" style="4" customWidth="1"/>
    <col min="2345" max="2345" width="5.5703125" style="4" customWidth="1"/>
    <col min="2346" max="2349" width="4.7109375" style="4" customWidth="1"/>
    <col min="2350" max="2350" width="4.85546875" style="4" customWidth="1"/>
    <col min="2351" max="2351" width="7" style="4" customWidth="1"/>
    <col min="2352" max="2352" width="6.28515625" style="4" customWidth="1"/>
    <col min="2353" max="2356" width="4.7109375" style="4" customWidth="1"/>
    <col min="2357" max="2357" width="9.28515625" style="4" customWidth="1"/>
    <col min="2358" max="2560" width="9.140625" style="4"/>
    <col min="2561" max="2561" width="4" style="4" customWidth="1"/>
    <col min="2562" max="2562" width="32.42578125" style="4" customWidth="1"/>
    <col min="2563" max="2563" width="16.5703125" style="4" customWidth="1"/>
    <col min="2564" max="2564" width="27.7109375" style="4" customWidth="1"/>
    <col min="2565" max="2565" width="4" style="4" customWidth="1"/>
    <col min="2566" max="2596" width="4.7109375" style="4" customWidth="1"/>
    <col min="2597" max="2597" width="7.28515625" style="4" customWidth="1"/>
    <col min="2598" max="2599" width="4.7109375" style="4" customWidth="1"/>
    <col min="2600" max="2600" width="7.5703125" style="4" customWidth="1"/>
    <col min="2601" max="2601" width="5.5703125" style="4" customWidth="1"/>
    <col min="2602" max="2605" width="4.7109375" style="4" customWidth="1"/>
    <col min="2606" max="2606" width="4.85546875" style="4" customWidth="1"/>
    <col min="2607" max="2607" width="7" style="4" customWidth="1"/>
    <col min="2608" max="2608" width="6.28515625" style="4" customWidth="1"/>
    <col min="2609" max="2612" width="4.7109375" style="4" customWidth="1"/>
    <col min="2613" max="2613" width="9.28515625" style="4" customWidth="1"/>
    <col min="2614" max="2816" width="9.140625" style="4"/>
    <col min="2817" max="2817" width="4" style="4" customWidth="1"/>
    <col min="2818" max="2818" width="32.42578125" style="4" customWidth="1"/>
    <col min="2819" max="2819" width="16.5703125" style="4" customWidth="1"/>
    <col min="2820" max="2820" width="27.7109375" style="4" customWidth="1"/>
    <col min="2821" max="2821" width="4" style="4" customWidth="1"/>
    <col min="2822" max="2852" width="4.7109375" style="4" customWidth="1"/>
    <col min="2853" max="2853" width="7.28515625" style="4" customWidth="1"/>
    <col min="2854" max="2855" width="4.7109375" style="4" customWidth="1"/>
    <col min="2856" max="2856" width="7.5703125" style="4" customWidth="1"/>
    <col min="2857" max="2857" width="5.5703125" style="4" customWidth="1"/>
    <col min="2858" max="2861" width="4.7109375" style="4" customWidth="1"/>
    <col min="2862" max="2862" width="4.85546875" style="4" customWidth="1"/>
    <col min="2863" max="2863" width="7" style="4" customWidth="1"/>
    <col min="2864" max="2864" width="6.28515625" style="4" customWidth="1"/>
    <col min="2865" max="2868" width="4.7109375" style="4" customWidth="1"/>
    <col min="2869" max="2869" width="9.28515625" style="4" customWidth="1"/>
    <col min="2870" max="3072" width="9.140625" style="4"/>
    <col min="3073" max="3073" width="4" style="4" customWidth="1"/>
    <col min="3074" max="3074" width="32.42578125" style="4" customWidth="1"/>
    <col min="3075" max="3075" width="16.5703125" style="4" customWidth="1"/>
    <col min="3076" max="3076" width="27.7109375" style="4" customWidth="1"/>
    <col min="3077" max="3077" width="4" style="4" customWidth="1"/>
    <col min="3078" max="3108" width="4.7109375" style="4" customWidth="1"/>
    <col min="3109" max="3109" width="7.28515625" style="4" customWidth="1"/>
    <col min="3110" max="3111" width="4.7109375" style="4" customWidth="1"/>
    <col min="3112" max="3112" width="7.5703125" style="4" customWidth="1"/>
    <col min="3113" max="3113" width="5.5703125" style="4" customWidth="1"/>
    <col min="3114" max="3117" width="4.7109375" style="4" customWidth="1"/>
    <col min="3118" max="3118" width="4.85546875" style="4" customWidth="1"/>
    <col min="3119" max="3119" width="7" style="4" customWidth="1"/>
    <col min="3120" max="3120" width="6.28515625" style="4" customWidth="1"/>
    <col min="3121" max="3124" width="4.7109375" style="4" customWidth="1"/>
    <col min="3125" max="3125" width="9.28515625" style="4" customWidth="1"/>
    <col min="3126" max="3328" width="9.140625" style="4"/>
    <col min="3329" max="3329" width="4" style="4" customWidth="1"/>
    <col min="3330" max="3330" width="32.42578125" style="4" customWidth="1"/>
    <col min="3331" max="3331" width="16.5703125" style="4" customWidth="1"/>
    <col min="3332" max="3332" width="27.7109375" style="4" customWidth="1"/>
    <col min="3333" max="3333" width="4" style="4" customWidth="1"/>
    <col min="3334" max="3364" width="4.7109375" style="4" customWidth="1"/>
    <col min="3365" max="3365" width="7.28515625" style="4" customWidth="1"/>
    <col min="3366" max="3367" width="4.7109375" style="4" customWidth="1"/>
    <col min="3368" max="3368" width="7.5703125" style="4" customWidth="1"/>
    <col min="3369" max="3369" width="5.5703125" style="4" customWidth="1"/>
    <col min="3370" max="3373" width="4.7109375" style="4" customWidth="1"/>
    <col min="3374" max="3374" width="4.85546875" style="4" customWidth="1"/>
    <col min="3375" max="3375" width="7" style="4" customWidth="1"/>
    <col min="3376" max="3376" width="6.28515625" style="4" customWidth="1"/>
    <col min="3377" max="3380" width="4.7109375" style="4" customWidth="1"/>
    <col min="3381" max="3381" width="9.28515625" style="4" customWidth="1"/>
    <col min="3382" max="3584" width="9.140625" style="4"/>
    <col min="3585" max="3585" width="4" style="4" customWidth="1"/>
    <col min="3586" max="3586" width="32.42578125" style="4" customWidth="1"/>
    <col min="3587" max="3587" width="16.5703125" style="4" customWidth="1"/>
    <col min="3588" max="3588" width="27.7109375" style="4" customWidth="1"/>
    <col min="3589" max="3589" width="4" style="4" customWidth="1"/>
    <col min="3590" max="3620" width="4.7109375" style="4" customWidth="1"/>
    <col min="3621" max="3621" width="7.28515625" style="4" customWidth="1"/>
    <col min="3622" max="3623" width="4.7109375" style="4" customWidth="1"/>
    <col min="3624" max="3624" width="7.5703125" style="4" customWidth="1"/>
    <col min="3625" max="3625" width="5.5703125" style="4" customWidth="1"/>
    <col min="3626" max="3629" width="4.7109375" style="4" customWidth="1"/>
    <col min="3630" max="3630" width="4.85546875" style="4" customWidth="1"/>
    <col min="3631" max="3631" width="7" style="4" customWidth="1"/>
    <col min="3632" max="3632" width="6.28515625" style="4" customWidth="1"/>
    <col min="3633" max="3636" width="4.7109375" style="4" customWidth="1"/>
    <col min="3637" max="3637" width="9.28515625" style="4" customWidth="1"/>
    <col min="3638" max="3840" width="9.140625" style="4"/>
    <col min="3841" max="3841" width="4" style="4" customWidth="1"/>
    <col min="3842" max="3842" width="32.42578125" style="4" customWidth="1"/>
    <col min="3843" max="3843" width="16.5703125" style="4" customWidth="1"/>
    <col min="3844" max="3844" width="27.7109375" style="4" customWidth="1"/>
    <col min="3845" max="3845" width="4" style="4" customWidth="1"/>
    <col min="3846" max="3876" width="4.7109375" style="4" customWidth="1"/>
    <col min="3877" max="3877" width="7.28515625" style="4" customWidth="1"/>
    <col min="3878" max="3879" width="4.7109375" style="4" customWidth="1"/>
    <col min="3880" max="3880" width="7.5703125" style="4" customWidth="1"/>
    <col min="3881" max="3881" width="5.5703125" style="4" customWidth="1"/>
    <col min="3882" max="3885" width="4.7109375" style="4" customWidth="1"/>
    <col min="3886" max="3886" width="4.85546875" style="4" customWidth="1"/>
    <col min="3887" max="3887" width="7" style="4" customWidth="1"/>
    <col min="3888" max="3888" width="6.28515625" style="4" customWidth="1"/>
    <col min="3889" max="3892" width="4.7109375" style="4" customWidth="1"/>
    <col min="3893" max="3893" width="9.28515625" style="4" customWidth="1"/>
    <col min="3894" max="4096" width="9.140625" style="4"/>
    <col min="4097" max="4097" width="4" style="4" customWidth="1"/>
    <col min="4098" max="4098" width="32.42578125" style="4" customWidth="1"/>
    <col min="4099" max="4099" width="16.5703125" style="4" customWidth="1"/>
    <col min="4100" max="4100" width="27.7109375" style="4" customWidth="1"/>
    <col min="4101" max="4101" width="4" style="4" customWidth="1"/>
    <col min="4102" max="4132" width="4.7109375" style="4" customWidth="1"/>
    <col min="4133" max="4133" width="7.28515625" style="4" customWidth="1"/>
    <col min="4134" max="4135" width="4.7109375" style="4" customWidth="1"/>
    <col min="4136" max="4136" width="7.5703125" style="4" customWidth="1"/>
    <col min="4137" max="4137" width="5.5703125" style="4" customWidth="1"/>
    <col min="4138" max="4141" width="4.7109375" style="4" customWidth="1"/>
    <col min="4142" max="4142" width="4.85546875" style="4" customWidth="1"/>
    <col min="4143" max="4143" width="7" style="4" customWidth="1"/>
    <col min="4144" max="4144" width="6.28515625" style="4" customWidth="1"/>
    <col min="4145" max="4148" width="4.7109375" style="4" customWidth="1"/>
    <col min="4149" max="4149" width="9.28515625" style="4" customWidth="1"/>
    <col min="4150" max="4352" width="9.140625" style="4"/>
    <col min="4353" max="4353" width="4" style="4" customWidth="1"/>
    <col min="4354" max="4354" width="32.42578125" style="4" customWidth="1"/>
    <col min="4355" max="4355" width="16.5703125" style="4" customWidth="1"/>
    <col min="4356" max="4356" width="27.7109375" style="4" customWidth="1"/>
    <col min="4357" max="4357" width="4" style="4" customWidth="1"/>
    <col min="4358" max="4388" width="4.7109375" style="4" customWidth="1"/>
    <col min="4389" max="4389" width="7.28515625" style="4" customWidth="1"/>
    <col min="4390" max="4391" width="4.7109375" style="4" customWidth="1"/>
    <col min="4392" max="4392" width="7.5703125" style="4" customWidth="1"/>
    <col min="4393" max="4393" width="5.5703125" style="4" customWidth="1"/>
    <col min="4394" max="4397" width="4.7109375" style="4" customWidth="1"/>
    <col min="4398" max="4398" width="4.85546875" style="4" customWidth="1"/>
    <col min="4399" max="4399" width="7" style="4" customWidth="1"/>
    <col min="4400" max="4400" width="6.28515625" style="4" customWidth="1"/>
    <col min="4401" max="4404" width="4.7109375" style="4" customWidth="1"/>
    <col min="4405" max="4405" width="9.28515625" style="4" customWidth="1"/>
    <col min="4406" max="4608" width="9.140625" style="4"/>
    <col min="4609" max="4609" width="4" style="4" customWidth="1"/>
    <col min="4610" max="4610" width="32.42578125" style="4" customWidth="1"/>
    <col min="4611" max="4611" width="16.5703125" style="4" customWidth="1"/>
    <col min="4612" max="4612" width="27.7109375" style="4" customWidth="1"/>
    <col min="4613" max="4613" width="4" style="4" customWidth="1"/>
    <col min="4614" max="4644" width="4.7109375" style="4" customWidth="1"/>
    <col min="4645" max="4645" width="7.28515625" style="4" customWidth="1"/>
    <col min="4646" max="4647" width="4.7109375" style="4" customWidth="1"/>
    <col min="4648" max="4648" width="7.5703125" style="4" customWidth="1"/>
    <col min="4649" max="4649" width="5.5703125" style="4" customWidth="1"/>
    <col min="4650" max="4653" width="4.7109375" style="4" customWidth="1"/>
    <col min="4654" max="4654" width="4.85546875" style="4" customWidth="1"/>
    <col min="4655" max="4655" width="7" style="4" customWidth="1"/>
    <col min="4656" max="4656" width="6.28515625" style="4" customWidth="1"/>
    <col min="4657" max="4660" width="4.7109375" style="4" customWidth="1"/>
    <col min="4661" max="4661" width="9.28515625" style="4" customWidth="1"/>
    <col min="4662" max="4864" width="9.140625" style="4"/>
    <col min="4865" max="4865" width="4" style="4" customWidth="1"/>
    <col min="4866" max="4866" width="32.42578125" style="4" customWidth="1"/>
    <col min="4867" max="4867" width="16.5703125" style="4" customWidth="1"/>
    <col min="4868" max="4868" width="27.7109375" style="4" customWidth="1"/>
    <col min="4869" max="4869" width="4" style="4" customWidth="1"/>
    <col min="4870" max="4900" width="4.7109375" style="4" customWidth="1"/>
    <col min="4901" max="4901" width="7.28515625" style="4" customWidth="1"/>
    <col min="4902" max="4903" width="4.7109375" style="4" customWidth="1"/>
    <col min="4904" max="4904" width="7.5703125" style="4" customWidth="1"/>
    <col min="4905" max="4905" width="5.5703125" style="4" customWidth="1"/>
    <col min="4906" max="4909" width="4.7109375" style="4" customWidth="1"/>
    <col min="4910" max="4910" width="4.85546875" style="4" customWidth="1"/>
    <col min="4911" max="4911" width="7" style="4" customWidth="1"/>
    <col min="4912" max="4912" width="6.28515625" style="4" customWidth="1"/>
    <col min="4913" max="4916" width="4.7109375" style="4" customWidth="1"/>
    <col min="4917" max="4917" width="9.28515625" style="4" customWidth="1"/>
    <col min="4918" max="5120" width="9.140625" style="4"/>
    <col min="5121" max="5121" width="4" style="4" customWidth="1"/>
    <col min="5122" max="5122" width="32.42578125" style="4" customWidth="1"/>
    <col min="5123" max="5123" width="16.5703125" style="4" customWidth="1"/>
    <col min="5124" max="5124" width="27.7109375" style="4" customWidth="1"/>
    <col min="5125" max="5125" width="4" style="4" customWidth="1"/>
    <col min="5126" max="5156" width="4.7109375" style="4" customWidth="1"/>
    <col min="5157" max="5157" width="7.28515625" style="4" customWidth="1"/>
    <col min="5158" max="5159" width="4.7109375" style="4" customWidth="1"/>
    <col min="5160" max="5160" width="7.5703125" style="4" customWidth="1"/>
    <col min="5161" max="5161" width="5.5703125" style="4" customWidth="1"/>
    <col min="5162" max="5165" width="4.7109375" style="4" customWidth="1"/>
    <col min="5166" max="5166" width="4.85546875" style="4" customWidth="1"/>
    <col min="5167" max="5167" width="7" style="4" customWidth="1"/>
    <col min="5168" max="5168" width="6.28515625" style="4" customWidth="1"/>
    <col min="5169" max="5172" width="4.7109375" style="4" customWidth="1"/>
    <col min="5173" max="5173" width="9.28515625" style="4" customWidth="1"/>
    <col min="5174" max="5376" width="9.140625" style="4"/>
    <col min="5377" max="5377" width="4" style="4" customWidth="1"/>
    <col min="5378" max="5378" width="32.42578125" style="4" customWidth="1"/>
    <col min="5379" max="5379" width="16.5703125" style="4" customWidth="1"/>
    <col min="5380" max="5380" width="27.7109375" style="4" customWidth="1"/>
    <col min="5381" max="5381" width="4" style="4" customWidth="1"/>
    <col min="5382" max="5412" width="4.7109375" style="4" customWidth="1"/>
    <col min="5413" max="5413" width="7.28515625" style="4" customWidth="1"/>
    <col min="5414" max="5415" width="4.7109375" style="4" customWidth="1"/>
    <col min="5416" max="5416" width="7.5703125" style="4" customWidth="1"/>
    <col min="5417" max="5417" width="5.5703125" style="4" customWidth="1"/>
    <col min="5418" max="5421" width="4.7109375" style="4" customWidth="1"/>
    <col min="5422" max="5422" width="4.85546875" style="4" customWidth="1"/>
    <col min="5423" max="5423" width="7" style="4" customWidth="1"/>
    <col min="5424" max="5424" width="6.28515625" style="4" customWidth="1"/>
    <col min="5425" max="5428" width="4.7109375" style="4" customWidth="1"/>
    <col min="5429" max="5429" width="9.28515625" style="4" customWidth="1"/>
    <col min="5430" max="5632" width="9.140625" style="4"/>
    <col min="5633" max="5633" width="4" style="4" customWidth="1"/>
    <col min="5634" max="5634" width="32.42578125" style="4" customWidth="1"/>
    <col min="5635" max="5635" width="16.5703125" style="4" customWidth="1"/>
    <col min="5636" max="5636" width="27.7109375" style="4" customWidth="1"/>
    <col min="5637" max="5637" width="4" style="4" customWidth="1"/>
    <col min="5638" max="5668" width="4.7109375" style="4" customWidth="1"/>
    <col min="5669" max="5669" width="7.28515625" style="4" customWidth="1"/>
    <col min="5670" max="5671" width="4.7109375" style="4" customWidth="1"/>
    <col min="5672" max="5672" width="7.5703125" style="4" customWidth="1"/>
    <col min="5673" max="5673" width="5.5703125" style="4" customWidth="1"/>
    <col min="5674" max="5677" width="4.7109375" style="4" customWidth="1"/>
    <col min="5678" max="5678" width="4.85546875" style="4" customWidth="1"/>
    <col min="5679" max="5679" width="7" style="4" customWidth="1"/>
    <col min="5680" max="5680" width="6.28515625" style="4" customWidth="1"/>
    <col min="5681" max="5684" width="4.7109375" style="4" customWidth="1"/>
    <col min="5685" max="5685" width="9.28515625" style="4" customWidth="1"/>
    <col min="5686" max="5888" width="9.140625" style="4"/>
    <col min="5889" max="5889" width="4" style="4" customWidth="1"/>
    <col min="5890" max="5890" width="32.42578125" style="4" customWidth="1"/>
    <col min="5891" max="5891" width="16.5703125" style="4" customWidth="1"/>
    <col min="5892" max="5892" width="27.7109375" style="4" customWidth="1"/>
    <col min="5893" max="5893" width="4" style="4" customWidth="1"/>
    <col min="5894" max="5924" width="4.7109375" style="4" customWidth="1"/>
    <col min="5925" max="5925" width="7.28515625" style="4" customWidth="1"/>
    <col min="5926" max="5927" width="4.7109375" style="4" customWidth="1"/>
    <col min="5928" max="5928" width="7.5703125" style="4" customWidth="1"/>
    <col min="5929" max="5929" width="5.5703125" style="4" customWidth="1"/>
    <col min="5930" max="5933" width="4.7109375" style="4" customWidth="1"/>
    <col min="5934" max="5934" width="4.85546875" style="4" customWidth="1"/>
    <col min="5935" max="5935" width="7" style="4" customWidth="1"/>
    <col min="5936" max="5936" width="6.28515625" style="4" customWidth="1"/>
    <col min="5937" max="5940" width="4.7109375" style="4" customWidth="1"/>
    <col min="5941" max="5941" width="9.28515625" style="4" customWidth="1"/>
    <col min="5942" max="6144" width="9.140625" style="4"/>
    <col min="6145" max="6145" width="4" style="4" customWidth="1"/>
    <col min="6146" max="6146" width="32.42578125" style="4" customWidth="1"/>
    <col min="6147" max="6147" width="16.5703125" style="4" customWidth="1"/>
    <col min="6148" max="6148" width="27.7109375" style="4" customWidth="1"/>
    <col min="6149" max="6149" width="4" style="4" customWidth="1"/>
    <col min="6150" max="6180" width="4.7109375" style="4" customWidth="1"/>
    <col min="6181" max="6181" width="7.28515625" style="4" customWidth="1"/>
    <col min="6182" max="6183" width="4.7109375" style="4" customWidth="1"/>
    <col min="6184" max="6184" width="7.5703125" style="4" customWidth="1"/>
    <col min="6185" max="6185" width="5.5703125" style="4" customWidth="1"/>
    <col min="6186" max="6189" width="4.7109375" style="4" customWidth="1"/>
    <col min="6190" max="6190" width="4.85546875" style="4" customWidth="1"/>
    <col min="6191" max="6191" width="7" style="4" customWidth="1"/>
    <col min="6192" max="6192" width="6.28515625" style="4" customWidth="1"/>
    <col min="6193" max="6196" width="4.7109375" style="4" customWidth="1"/>
    <col min="6197" max="6197" width="9.28515625" style="4" customWidth="1"/>
    <col min="6198" max="6400" width="9.140625" style="4"/>
    <col min="6401" max="6401" width="4" style="4" customWidth="1"/>
    <col min="6402" max="6402" width="32.42578125" style="4" customWidth="1"/>
    <col min="6403" max="6403" width="16.5703125" style="4" customWidth="1"/>
    <col min="6404" max="6404" width="27.7109375" style="4" customWidth="1"/>
    <col min="6405" max="6405" width="4" style="4" customWidth="1"/>
    <col min="6406" max="6436" width="4.7109375" style="4" customWidth="1"/>
    <col min="6437" max="6437" width="7.28515625" style="4" customWidth="1"/>
    <col min="6438" max="6439" width="4.7109375" style="4" customWidth="1"/>
    <col min="6440" max="6440" width="7.5703125" style="4" customWidth="1"/>
    <col min="6441" max="6441" width="5.5703125" style="4" customWidth="1"/>
    <col min="6442" max="6445" width="4.7109375" style="4" customWidth="1"/>
    <col min="6446" max="6446" width="4.85546875" style="4" customWidth="1"/>
    <col min="6447" max="6447" width="7" style="4" customWidth="1"/>
    <col min="6448" max="6448" width="6.28515625" style="4" customWidth="1"/>
    <col min="6449" max="6452" width="4.7109375" style="4" customWidth="1"/>
    <col min="6453" max="6453" width="9.28515625" style="4" customWidth="1"/>
    <col min="6454" max="6656" width="9.140625" style="4"/>
    <col min="6657" max="6657" width="4" style="4" customWidth="1"/>
    <col min="6658" max="6658" width="32.42578125" style="4" customWidth="1"/>
    <col min="6659" max="6659" width="16.5703125" style="4" customWidth="1"/>
    <col min="6660" max="6660" width="27.7109375" style="4" customWidth="1"/>
    <col min="6661" max="6661" width="4" style="4" customWidth="1"/>
    <col min="6662" max="6692" width="4.7109375" style="4" customWidth="1"/>
    <col min="6693" max="6693" width="7.28515625" style="4" customWidth="1"/>
    <col min="6694" max="6695" width="4.7109375" style="4" customWidth="1"/>
    <col min="6696" max="6696" width="7.5703125" style="4" customWidth="1"/>
    <col min="6697" max="6697" width="5.5703125" style="4" customWidth="1"/>
    <col min="6698" max="6701" width="4.7109375" style="4" customWidth="1"/>
    <col min="6702" max="6702" width="4.85546875" style="4" customWidth="1"/>
    <col min="6703" max="6703" width="7" style="4" customWidth="1"/>
    <col min="6704" max="6704" width="6.28515625" style="4" customWidth="1"/>
    <col min="6705" max="6708" width="4.7109375" style="4" customWidth="1"/>
    <col min="6709" max="6709" width="9.28515625" style="4" customWidth="1"/>
    <col min="6710" max="6912" width="9.140625" style="4"/>
    <col min="6913" max="6913" width="4" style="4" customWidth="1"/>
    <col min="6914" max="6914" width="32.42578125" style="4" customWidth="1"/>
    <col min="6915" max="6915" width="16.5703125" style="4" customWidth="1"/>
    <col min="6916" max="6916" width="27.7109375" style="4" customWidth="1"/>
    <col min="6917" max="6917" width="4" style="4" customWidth="1"/>
    <col min="6918" max="6948" width="4.7109375" style="4" customWidth="1"/>
    <col min="6949" max="6949" width="7.28515625" style="4" customWidth="1"/>
    <col min="6950" max="6951" width="4.7109375" style="4" customWidth="1"/>
    <col min="6952" max="6952" width="7.5703125" style="4" customWidth="1"/>
    <col min="6953" max="6953" width="5.5703125" style="4" customWidth="1"/>
    <col min="6954" max="6957" width="4.7109375" style="4" customWidth="1"/>
    <col min="6958" max="6958" width="4.85546875" style="4" customWidth="1"/>
    <col min="6959" max="6959" width="7" style="4" customWidth="1"/>
    <col min="6960" max="6960" width="6.28515625" style="4" customWidth="1"/>
    <col min="6961" max="6964" width="4.7109375" style="4" customWidth="1"/>
    <col min="6965" max="6965" width="9.28515625" style="4" customWidth="1"/>
    <col min="6966" max="7168" width="9.140625" style="4"/>
    <col min="7169" max="7169" width="4" style="4" customWidth="1"/>
    <col min="7170" max="7170" width="32.42578125" style="4" customWidth="1"/>
    <col min="7171" max="7171" width="16.5703125" style="4" customWidth="1"/>
    <col min="7172" max="7172" width="27.7109375" style="4" customWidth="1"/>
    <col min="7173" max="7173" width="4" style="4" customWidth="1"/>
    <col min="7174" max="7204" width="4.7109375" style="4" customWidth="1"/>
    <col min="7205" max="7205" width="7.28515625" style="4" customWidth="1"/>
    <col min="7206" max="7207" width="4.7109375" style="4" customWidth="1"/>
    <col min="7208" max="7208" width="7.5703125" style="4" customWidth="1"/>
    <col min="7209" max="7209" width="5.5703125" style="4" customWidth="1"/>
    <col min="7210" max="7213" width="4.7109375" style="4" customWidth="1"/>
    <col min="7214" max="7214" width="4.85546875" style="4" customWidth="1"/>
    <col min="7215" max="7215" width="7" style="4" customWidth="1"/>
    <col min="7216" max="7216" width="6.28515625" style="4" customWidth="1"/>
    <col min="7217" max="7220" width="4.7109375" style="4" customWidth="1"/>
    <col min="7221" max="7221" width="9.28515625" style="4" customWidth="1"/>
    <col min="7222" max="7424" width="9.140625" style="4"/>
    <col min="7425" max="7425" width="4" style="4" customWidth="1"/>
    <col min="7426" max="7426" width="32.42578125" style="4" customWidth="1"/>
    <col min="7427" max="7427" width="16.5703125" style="4" customWidth="1"/>
    <col min="7428" max="7428" width="27.7109375" style="4" customWidth="1"/>
    <col min="7429" max="7429" width="4" style="4" customWidth="1"/>
    <col min="7430" max="7460" width="4.7109375" style="4" customWidth="1"/>
    <col min="7461" max="7461" width="7.28515625" style="4" customWidth="1"/>
    <col min="7462" max="7463" width="4.7109375" style="4" customWidth="1"/>
    <col min="7464" max="7464" width="7.5703125" style="4" customWidth="1"/>
    <col min="7465" max="7465" width="5.5703125" style="4" customWidth="1"/>
    <col min="7466" max="7469" width="4.7109375" style="4" customWidth="1"/>
    <col min="7470" max="7470" width="4.85546875" style="4" customWidth="1"/>
    <col min="7471" max="7471" width="7" style="4" customWidth="1"/>
    <col min="7472" max="7472" width="6.28515625" style="4" customWidth="1"/>
    <col min="7473" max="7476" width="4.7109375" style="4" customWidth="1"/>
    <col min="7477" max="7477" width="9.28515625" style="4" customWidth="1"/>
    <col min="7478" max="7680" width="9.140625" style="4"/>
    <col min="7681" max="7681" width="4" style="4" customWidth="1"/>
    <col min="7682" max="7682" width="32.42578125" style="4" customWidth="1"/>
    <col min="7683" max="7683" width="16.5703125" style="4" customWidth="1"/>
    <col min="7684" max="7684" width="27.7109375" style="4" customWidth="1"/>
    <col min="7685" max="7685" width="4" style="4" customWidth="1"/>
    <col min="7686" max="7716" width="4.7109375" style="4" customWidth="1"/>
    <col min="7717" max="7717" width="7.28515625" style="4" customWidth="1"/>
    <col min="7718" max="7719" width="4.7109375" style="4" customWidth="1"/>
    <col min="7720" max="7720" width="7.5703125" style="4" customWidth="1"/>
    <col min="7721" max="7721" width="5.5703125" style="4" customWidth="1"/>
    <col min="7722" max="7725" width="4.7109375" style="4" customWidth="1"/>
    <col min="7726" max="7726" width="4.85546875" style="4" customWidth="1"/>
    <col min="7727" max="7727" width="7" style="4" customWidth="1"/>
    <col min="7728" max="7728" width="6.28515625" style="4" customWidth="1"/>
    <col min="7729" max="7732" width="4.7109375" style="4" customWidth="1"/>
    <col min="7733" max="7733" width="9.28515625" style="4" customWidth="1"/>
    <col min="7734" max="7936" width="9.140625" style="4"/>
    <col min="7937" max="7937" width="4" style="4" customWidth="1"/>
    <col min="7938" max="7938" width="32.42578125" style="4" customWidth="1"/>
    <col min="7939" max="7939" width="16.5703125" style="4" customWidth="1"/>
    <col min="7940" max="7940" width="27.7109375" style="4" customWidth="1"/>
    <col min="7941" max="7941" width="4" style="4" customWidth="1"/>
    <col min="7942" max="7972" width="4.7109375" style="4" customWidth="1"/>
    <col min="7973" max="7973" width="7.28515625" style="4" customWidth="1"/>
    <col min="7974" max="7975" width="4.7109375" style="4" customWidth="1"/>
    <col min="7976" max="7976" width="7.5703125" style="4" customWidth="1"/>
    <col min="7977" max="7977" width="5.5703125" style="4" customWidth="1"/>
    <col min="7978" max="7981" width="4.7109375" style="4" customWidth="1"/>
    <col min="7982" max="7982" width="4.85546875" style="4" customWidth="1"/>
    <col min="7983" max="7983" width="7" style="4" customWidth="1"/>
    <col min="7984" max="7984" width="6.28515625" style="4" customWidth="1"/>
    <col min="7985" max="7988" width="4.7109375" style="4" customWidth="1"/>
    <col min="7989" max="7989" width="9.28515625" style="4" customWidth="1"/>
    <col min="7990" max="8192" width="9.140625" style="4"/>
    <col min="8193" max="8193" width="4" style="4" customWidth="1"/>
    <col min="8194" max="8194" width="32.42578125" style="4" customWidth="1"/>
    <col min="8195" max="8195" width="16.5703125" style="4" customWidth="1"/>
    <col min="8196" max="8196" width="27.7109375" style="4" customWidth="1"/>
    <col min="8197" max="8197" width="4" style="4" customWidth="1"/>
    <col min="8198" max="8228" width="4.7109375" style="4" customWidth="1"/>
    <col min="8229" max="8229" width="7.28515625" style="4" customWidth="1"/>
    <col min="8230" max="8231" width="4.7109375" style="4" customWidth="1"/>
    <col min="8232" max="8232" width="7.5703125" style="4" customWidth="1"/>
    <col min="8233" max="8233" width="5.5703125" style="4" customWidth="1"/>
    <col min="8234" max="8237" width="4.7109375" style="4" customWidth="1"/>
    <col min="8238" max="8238" width="4.85546875" style="4" customWidth="1"/>
    <col min="8239" max="8239" width="7" style="4" customWidth="1"/>
    <col min="8240" max="8240" width="6.28515625" style="4" customWidth="1"/>
    <col min="8241" max="8244" width="4.7109375" style="4" customWidth="1"/>
    <col min="8245" max="8245" width="9.28515625" style="4" customWidth="1"/>
    <col min="8246" max="8448" width="9.140625" style="4"/>
    <col min="8449" max="8449" width="4" style="4" customWidth="1"/>
    <col min="8450" max="8450" width="32.42578125" style="4" customWidth="1"/>
    <col min="8451" max="8451" width="16.5703125" style="4" customWidth="1"/>
    <col min="8452" max="8452" width="27.7109375" style="4" customWidth="1"/>
    <col min="8453" max="8453" width="4" style="4" customWidth="1"/>
    <col min="8454" max="8484" width="4.7109375" style="4" customWidth="1"/>
    <col min="8485" max="8485" width="7.28515625" style="4" customWidth="1"/>
    <col min="8486" max="8487" width="4.7109375" style="4" customWidth="1"/>
    <col min="8488" max="8488" width="7.5703125" style="4" customWidth="1"/>
    <col min="8489" max="8489" width="5.5703125" style="4" customWidth="1"/>
    <col min="8490" max="8493" width="4.7109375" style="4" customWidth="1"/>
    <col min="8494" max="8494" width="4.85546875" style="4" customWidth="1"/>
    <col min="8495" max="8495" width="7" style="4" customWidth="1"/>
    <col min="8496" max="8496" width="6.28515625" style="4" customWidth="1"/>
    <col min="8497" max="8500" width="4.7109375" style="4" customWidth="1"/>
    <col min="8501" max="8501" width="9.28515625" style="4" customWidth="1"/>
    <col min="8502" max="8704" width="9.140625" style="4"/>
    <col min="8705" max="8705" width="4" style="4" customWidth="1"/>
    <col min="8706" max="8706" width="32.42578125" style="4" customWidth="1"/>
    <col min="8707" max="8707" width="16.5703125" style="4" customWidth="1"/>
    <col min="8708" max="8708" width="27.7109375" style="4" customWidth="1"/>
    <col min="8709" max="8709" width="4" style="4" customWidth="1"/>
    <col min="8710" max="8740" width="4.7109375" style="4" customWidth="1"/>
    <col min="8741" max="8741" width="7.28515625" style="4" customWidth="1"/>
    <col min="8742" max="8743" width="4.7109375" style="4" customWidth="1"/>
    <col min="8744" max="8744" width="7.5703125" style="4" customWidth="1"/>
    <col min="8745" max="8745" width="5.5703125" style="4" customWidth="1"/>
    <col min="8746" max="8749" width="4.7109375" style="4" customWidth="1"/>
    <col min="8750" max="8750" width="4.85546875" style="4" customWidth="1"/>
    <col min="8751" max="8751" width="7" style="4" customWidth="1"/>
    <col min="8752" max="8752" width="6.28515625" style="4" customWidth="1"/>
    <col min="8753" max="8756" width="4.7109375" style="4" customWidth="1"/>
    <col min="8757" max="8757" width="9.28515625" style="4" customWidth="1"/>
    <col min="8758" max="8960" width="9.140625" style="4"/>
    <col min="8961" max="8961" width="4" style="4" customWidth="1"/>
    <col min="8962" max="8962" width="32.42578125" style="4" customWidth="1"/>
    <col min="8963" max="8963" width="16.5703125" style="4" customWidth="1"/>
    <col min="8964" max="8964" width="27.7109375" style="4" customWidth="1"/>
    <col min="8965" max="8965" width="4" style="4" customWidth="1"/>
    <col min="8966" max="8996" width="4.7109375" style="4" customWidth="1"/>
    <col min="8997" max="8997" width="7.28515625" style="4" customWidth="1"/>
    <col min="8998" max="8999" width="4.7109375" style="4" customWidth="1"/>
    <col min="9000" max="9000" width="7.5703125" style="4" customWidth="1"/>
    <col min="9001" max="9001" width="5.5703125" style="4" customWidth="1"/>
    <col min="9002" max="9005" width="4.7109375" style="4" customWidth="1"/>
    <col min="9006" max="9006" width="4.85546875" style="4" customWidth="1"/>
    <col min="9007" max="9007" width="7" style="4" customWidth="1"/>
    <col min="9008" max="9008" width="6.28515625" style="4" customWidth="1"/>
    <col min="9009" max="9012" width="4.7109375" style="4" customWidth="1"/>
    <col min="9013" max="9013" width="9.28515625" style="4" customWidth="1"/>
    <col min="9014" max="9216" width="9.140625" style="4"/>
    <col min="9217" max="9217" width="4" style="4" customWidth="1"/>
    <col min="9218" max="9218" width="32.42578125" style="4" customWidth="1"/>
    <col min="9219" max="9219" width="16.5703125" style="4" customWidth="1"/>
    <col min="9220" max="9220" width="27.7109375" style="4" customWidth="1"/>
    <col min="9221" max="9221" width="4" style="4" customWidth="1"/>
    <col min="9222" max="9252" width="4.7109375" style="4" customWidth="1"/>
    <col min="9253" max="9253" width="7.28515625" style="4" customWidth="1"/>
    <col min="9254" max="9255" width="4.7109375" style="4" customWidth="1"/>
    <col min="9256" max="9256" width="7.5703125" style="4" customWidth="1"/>
    <col min="9257" max="9257" width="5.5703125" style="4" customWidth="1"/>
    <col min="9258" max="9261" width="4.7109375" style="4" customWidth="1"/>
    <col min="9262" max="9262" width="4.85546875" style="4" customWidth="1"/>
    <col min="9263" max="9263" width="7" style="4" customWidth="1"/>
    <col min="9264" max="9264" width="6.28515625" style="4" customWidth="1"/>
    <col min="9265" max="9268" width="4.7109375" style="4" customWidth="1"/>
    <col min="9269" max="9269" width="9.28515625" style="4" customWidth="1"/>
    <col min="9270" max="9472" width="9.140625" style="4"/>
    <col min="9473" max="9473" width="4" style="4" customWidth="1"/>
    <col min="9474" max="9474" width="32.42578125" style="4" customWidth="1"/>
    <col min="9475" max="9475" width="16.5703125" style="4" customWidth="1"/>
    <col min="9476" max="9476" width="27.7109375" style="4" customWidth="1"/>
    <col min="9477" max="9477" width="4" style="4" customWidth="1"/>
    <col min="9478" max="9508" width="4.7109375" style="4" customWidth="1"/>
    <col min="9509" max="9509" width="7.28515625" style="4" customWidth="1"/>
    <col min="9510" max="9511" width="4.7109375" style="4" customWidth="1"/>
    <col min="9512" max="9512" width="7.5703125" style="4" customWidth="1"/>
    <col min="9513" max="9513" width="5.5703125" style="4" customWidth="1"/>
    <col min="9514" max="9517" width="4.7109375" style="4" customWidth="1"/>
    <col min="9518" max="9518" width="4.85546875" style="4" customWidth="1"/>
    <col min="9519" max="9519" width="7" style="4" customWidth="1"/>
    <col min="9520" max="9520" width="6.28515625" style="4" customWidth="1"/>
    <col min="9521" max="9524" width="4.7109375" style="4" customWidth="1"/>
    <col min="9525" max="9525" width="9.28515625" style="4" customWidth="1"/>
    <col min="9526" max="9728" width="9.140625" style="4"/>
    <col min="9729" max="9729" width="4" style="4" customWidth="1"/>
    <col min="9730" max="9730" width="32.42578125" style="4" customWidth="1"/>
    <col min="9731" max="9731" width="16.5703125" style="4" customWidth="1"/>
    <col min="9732" max="9732" width="27.7109375" style="4" customWidth="1"/>
    <col min="9733" max="9733" width="4" style="4" customWidth="1"/>
    <col min="9734" max="9764" width="4.7109375" style="4" customWidth="1"/>
    <col min="9765" max="9765" width="7.28515625" style="4" customWidth="1"/>
    <col min="9766" max="9767" width="4.7109375" style="4" customWidth="1"/>
    <col min="9768" max="9768" width="7.5703125" style="4" customWidth="1"/>
    <col min="9769" max="9769" width="5.5703125" style="4" customWidth="1"/>
    <col min="9770" max="9773" width="4.7109375" style="4" customWidth="1"/>
    <col min="9774" max="9774" width="4.85546875" style="4" customWidth="1"/>
    <col min="9775" max="9775" width="7" style="4" customWidth="1"/>
    <col min="9776" max="9776" width="6.28515625" style="4" customWidth="1"/>
    <col min="9777" max="9780" width="4.7109375" style="4" customWidth="1"/>
    <col min="9781" max="9781" width="9.28515625" style="4" customWidth="1"/>
    <col min="9782" max="9984" width="9.140625" style="4"/>
    <col min="9985" max="9985" width="4" style="4" customWidth="1"/>
    <col min="9986" max="9986" width="32.42578125" style="4" customWidth="1"/>
    <col min="9987" max="9987" width="16.5703125" style="4" customWidth="1"/>
    <col min="9988" max="9988" width="27.7109375" style="4" customWidth="1"/>
    <col min="9989" max="9989" width="4" style="4" customWidth="1"/>
    <col min="9990" max="10020" width="4.7109375" style="4" customWidth="1"/>
    <col min="10021" max="10021" width="7.28515625" style="4" customWidth="1"/>
    <col min="10022" max="10023" width="4.7109375" style="4" customWidth="1"/>
    <col min="10024" max="10024" width="7.5703125" style="4" customWidth="1"/>
    <col min="10025" max="10025" width="5.5703125" style="4" customWidth="1"/>
    <col min="10026" max="10029" width="4.7109375" style="4" customWidth="1"/>
    <col min="10030" max="10030" width="4.85546875" style="4" customWidth="1"/>
    <col min="10031" max="10031" width="7" style="4" customWidth="1"/>
    <col min="10032" max="10032" width="6.28515625" style="4" customWidth="1"/>
    <col min="10033" max="10036" width="4.7109375" style="4" customWidth="1"/>
    <col min="10037" max="10037" width="9.28515625" style="4" customWidth="1"/>
    <col min="10038" max="10240" width="9.140625" style="4"/>
    <col min="10241" max="10241" width="4" style="4" customWidth="1"/>
    <col min="10242" max="10242" width="32.42578125" style="4" customWidth="1"/>
    <col min="10243" max="10243" width="16.5703125" style="4" customWidth="1"/>
    <col min="10244" max="10244" width="27.7109375" style="4" customWidth="1"/>
    <col min="10245" max="10245" width="4" style="4" customWidth="1"/>
    <col min="10246" max="10276" width="4.7109375" style="4" customWidth="1"/>
    <col min="10277" max="10277" width="7.28515625" style="4" customWidth="1"/>
    <col min="10278" max="10279" width="4.7109375" style="4" customWidth="1"/>
    <col min="10280" max="10280" width="7.5703125" style="4" customWidth="1"/>
    <col min="10281" max="10281" width="5.5703125" style="4" customWidth="1"/>
    <col min="10282" max="10285" width="4.7109375" style="4" customWidth="1"/>
    <col min="10286" max="10286" width="4.85546875" style="4" customWidth="1"/>
    <col min="10287" max="10287" width="7" style="4" customWidth="1"/>
    <col min="10288" max="10288" width="6.28515625" style="4" customWidth="1"/>
    <col min="10289" max="10292" width="4.7109375" style="4" customWidth="1"/>
    <col min="10293" max="10293" width="9.28515625" style="4" customWidth="1"/>
    <col min="10294" max="10496" width="9.140625" style="4"/>
    <col min="10497" max="10497" width="4" style="4" customWidth="1"/>
    <col min="10498" max="10498" width="32.42578125" style="4" customWidth="1"/>
    <col min="10499" max="10499" width="16.5703125" style="4" customWidth="1"/>
    <col min="10500" max="10500" width="27.7109375" style="4" customWidth="1"/>
    <col min="10501" max="10501" width="4" style="4" customWidth="1"/>
    <col min="10502" max="10532" width="4.7109375" style="4" customWidth="1"/>
    <col min="10533" max="10533" width="7.28515625" style="4" customWidth="1"/>
    <col min="10534" max="10535" width="4.7109375" style="4" customWidth="1"/>
    <col min="10536" max="10536" width="7.5703125" style="4" customWidth="1"/>
    <col min="10537" max="10537" width="5.5703125" style="4" customWidth="1"/>
    <col min="10538" max="10541" width="4.7109375" style="4" customWidth="1"/>
    <col min="10542" max="10542" width="4.85546875" style="4" customWidth="1"/>
    <col min="10543" max="10543" width="7" style="4" customWidth="1"/>
    <col min="10544" max="10544" width="6.28515625" style="4" customWidth="1"/>
    <col min="10545" max="10548" width="4.7109375" style="4" customWidth="1"/>
    <col min="10549" max="10549" width="9.28515625" style="4" customWidth="1"/>
    <col min="10550" max="10752" width="9.140625" style="4"/>
    <col min="10753" max="10753" width="4" style="4" customWidth="1"/>
    <col min="10754" max="10754" width="32.42578125" style="4" customWidth="1"/>
    <col min="10755" max="10755" width="16.5703125" style="4" customWidth="1"/>
    <col min="10756" max="10756" width="27.7109375" style="4" customWidth="1"/>
    <col min="10757" max="10757" width="4" style="4" customWidth="1"/>
    <col min="10758" max="10788" width="4.7109375" style="4" customWidth="1"/>
    <col min="10789" max="10789" width="7.28515625" style="4" customWidth="1"/>
    <col min="10790" max="10791" width="4.7109375" style="4" customWidth="1"/>
    <col min="10792" max="10792" width="7.5703125" style="4" customWidth="1"/>
    <col min="10793" max="10793" width="5.5703125" style="4" customWidth="1"/>
    <col min="10794" max="10797" width="4.7109375" style="4" customWidth="1"/>
    <col min="10798" max="10798" width="4.85546875" style="4" customWidth="1"/>
    <col min="10799" max="10799" width="7" style="4" customWidth="1"/>
    <col min="10800" max="10800" width="6.28515625" style="4" customWidth="1"/>
    <col min="10801" max="10804" width="4.7109375" style="4" customWidth="1"/>
    <col min="10805" max="10805" width="9.28515625" style="4" customWidth="1"/>
    <col min="10806" max="11008" width="9.140625" style="4"/>
    <col min="11009" max="11009" width="4" style="4" customWidth="1"/>
    <col min="11010" max="11010" width="32.42578125" style="4" customWidth="1"/>
    <col min="11011" max="11011" width="16.5703125" style="4" customWidth="1"/>
    <col min="11012" max="11012" width="27.7109375" style="4" customWidth="1"/>
    <col min="11013" max="11013" width="4" style="4" customWidth="1"/>
    <col min="11014" max="11044" width="4.7109375" style="4" customWidth="1"/>
    <col min="11045" max="11045" width="7.28515625" style="4" customWidth="1"/>
    <col min="11046" max="11047" width="4.7109375" style="4" customWidth="1"/>
    <col min="11048" max="11048" width="7.5703125" style="4" customWidth="1"/>
    <col min="11049" max="11049" width="5.5703125" style="4" customWidth="1"/>
    <col min="11050" max="11053" width="4.7109375" style="4" customWidth="1"/>
    <col min="11054" max="11054" width="4.85546875" style="4" customWidth="1"/>
    <col min="11055" max="11055" width="7" style="4" customWidth="1"/>
    <col min="11056" max="11056" width="6.28515625" style="4" customWidth="1"/>
    <col min="11057" max="11060" width="4.7109375" style="4" customWidth="1"/>
    <col min="11061" max="11061" width="9.28515625" style="4" customWidth="1"/>
    <col min="11062" max="11264" width="9.140625" style="4"/>
    <col min="11265" max="11265" width="4" style="4" customWidth="1"/>
    <col min="11266" max="11266" width="32.42578125" style="4" customWidth="1"/>
    <col min="11267" max="11267" width="16.5703125" style="4" customWidth="1"/>
    <col min="11268" max="11268" width="27.7109375" style="4" customWidth="1"/>
    <col min="11269" max="11269" width="4" style="4" customWidth="1"/>
    <col min="11270" max="11300" width="4.7109375" style="4" customWidth="1"/>
    <col min="11301" max="11301" width="7.28515625" style="4" customWidth="1"/>
    <col min="11302" max="11303" width="4.7109375" style="4" customWidth="1"/>
    <col min="11304" max="11304" width="7.5703125" style="4" customWidth="1"/>
    <col min="11305" max="11305" width="5.5703125" style="4" customWidth="1"/>
    <col min="11306" max="11309" width="4.7109375" style="4" customWidth="1"/>
    <col min="11310" max="11310" width="4.85546875" style="4" customWidth="1"/>
    <col min="11311" max="11311" width="7" style="4" customWidth="1"/>
    <col min="11312" max="11312" width="6.28515625" style="4" customWidth="1"/>
    <col min="11313" max="11316" width="4.7109375" style="4" customWidth="1"/>
    <col min="11317" max="11317" width="9.28515625" style="4" customWidth="1"/>
    <col min="11318" max="11520" width="9.140625" style="4"/>
    <col min="11521" max="11521" width="4" style="4" customWidth="1"/>
    <col min="11522" max="11522" width="32.42578125" style="4" customWidth="1"/>
    <col min="11523" max="11523" width="16.5703125" style="4" customWidth="1"/>
    <col min="11524" max="11524" width="27.7109375" style="4" customWidth="1"/>
    <col min="11525" max="11525" width="4" style="4" customWidth="1"/>
    <col min="11526" max="11556" width="4.7109375" style="4" customWidth="1"/>
    <col min="11557" max="11557" width="7.28515625" style="4" customWidth="1"/>
    <col min="11558" max="11559" width="4.7109375" style="4" customWidth="1"/>
    <col min="11560" max="11560" width="7.5703125" style="4" customWidth="1"/>
    <col min="11561" max="11561" width="5.5703125" style="4" customWidth="1"/>
    <col min="11562" max="11565" width="4.7109375" style="4" customWidth="1"/>
    <col min="11566" max="11566" width="4.85546875" style="4" customWidth="1"/>
    <col min="11567" max="11567" width="7" style="4" customWidth="1"/>
    <col min="11568" max="11568" width="6.28515625" style="4" customWidth="1"/>
    <col min="11569" max="11572" width="4.7109375" style="4" customWidth="1"/>
    <col min="11573" max="11573" width="9.28515625" style="4" customWidth="1"/>
    <col min="11574" max="11776" width="9.140625" style="4"/>
    <col min="11777" max="11777" width="4" style="4" customWidth="1"/>
    <col min="11778" max="11778" width="32.42578125" style="4" customWidth="1"/>
    <col min="11779" max="11779" width="16.5703125" style="4" customWidth="1"/>
    <col min="11780" max="11780" width="27.7109375" style="4" customWidth="1"/>
    <col min="11781" max="11781" width="4" style="4" customWidth="1"/>
    <col min="11782" max="11812" width="4.7109375" style="4" customWidth="1"/>
    <col min="11813" max="11813" width="7.28515625" style="4" customWidth="1"/>
    <col min="11814" max="11815" width="4.7109375" style="4" customWidth="1"/>
    <col min="11816" max="11816" width="7.5703125" style="4" customWidth="1"/>
    <col min="11817" max="11817" width="5.5703125" style="4" customWidth="1"/>
    <col min="11818" max="11821" width="4.7109375" style="4" customWidth="1"/>
    <col min="11822" max="11822" width="4.85546875" style="4" customWidth="1"/>
    <col min="11823" max="11823" width="7" style="4" customWidth="1"/>
    <col min="11824" max="11824" width="6.28515625" style="4" customWidth="1"/>
    <col min="11825" max="11828" width="4.7109375" style="4" customWidth="1"/>
    <col min="11829" max="11829" width="9.28515625" style="4" customWidth="1"/>
    <col min="11830" max="12032" width="9.140625" style="4"/>
    <col min="12033" max="12033" width="4" style="4" customWidth="1"/>
    <col min="12034" max="12034" width="32.42578125" style="4" customWidth="1"/>
    <col min="12035" max="12035" width="16.5703125" style="4" customWidth="1"/>
    <col min="12036" max="12036" width="27.7109375" style="4" customWidth="1"/>
    <col min="12037" max="12037" width="4" style="4" customWidth="1"/>
    <col min="12038" max="12068" width="4.7109375" style="4" customWidth="1"/>
    <col min="12069" max="12069" width="7.28515625" style="4" customWidth="1"/>
    <col min="12070" max="12071" width="4.7109375" style="4" customWidth="1"/>
    <col min="12072" max="12072" width="7.5703125" style="4" customWidth="1"/>
    <col min="12073" max="12073" width="5.5703125" style="4" customWidth="1"/>
    <col min="12074" max="12077" width="4.7109375" style="4" customWidth="1"/>
    <col min="12078" max="12078" width="4.85546875" style="4" customWidth="1"/>
    <col min="12079" max="12079" width="7" style="4" customWidth="1"/>
    <col min="12080" max="12080" width="6.28515625" style="4" customWidth="1"/>
    <col min="12081" max="12084" width="4.7109375" style="4" customWidth="1"/>
    <col min="12085" max="12085" width="9.28515625" style="4" customWidth="1"/>
    <col min="12086" max="12288" width="9.140625" style="4"/>
    <col min="12289" max="12289" width="4" style="4" customWidth="1"/>
    <col min="12290" max="12290" width="32.42578125" style="4" customWidth="1"/>
    <col min="12291" max="12291" width="16.5703125" style="4" customWidth="1"/>
    <col min="12292" max="12292" width="27.7109375" style="4" customWidth="1"/>
    <col min="12293" max="12293" width="4" style="4" customWidth="1"/>
    <col min="12294" max="12324" width="4.7109375" style="4" customWidth="1"/>
    <col min="12325" max="12325" width="7.28515625" style="4" customWidth="1"/>
    <col min="12326" max="12327" width="4.7109375" style="4" customWidth="1"/>
    <col min="12328" max="12328" width="7.5703125" style="4" customWidth="1"/>
    <col min="12329" max="12329" width="5.5703125" style="4" customWidth="1"/>
    <col min="12330" max="12333" width="4.7109375" style="4" customWidth="1"/>
    <col min="12334" max="12334" width="4.85546875" style="4" customWidth="1"/>
    <col min="12335" max="12335" width="7" style="4" customWidth="1"/>
    <col min="12336" max="12336" width="6.28515625" style="4" customWidth="1"/>
    <col min="12337" max="12340" width="4.7109375" style="4" customWidth="1"/>
    <col min="12341" max="12341" width="9.28515625" style="4" customWidth="1"/>
    <col min="12342" max="12544" width="9.140625" style="4"/>
    <col min="12545" max="12545" width="4" style="4" customWidth="1"/>
    <col min="12546" max="12546" width="32.42578125" style="4" customWidth="1"/>
    <col min="12547" max="12547" width="16.5703125" style="4" customWidth="1"/>
    <col min="12548" max="12548" width="27.7109375" style="4" customWidth="1"/>
    <col min="12549" max="12549" width="4" style="4" customWidth="1"/>
    <col min="12550" max="12580" width="4.7109375" style="4" customWidth="1"/>
    <col min="12581" max="12581" width="7.28515625" style="4" customWidth="1"/>
    <col min="12582" max="12583" width="4.7109375" style="4" customWidth="1"/>
    <col min="12584" max="12584" width="7.5703125" style="4" customWidth="1"/>
    <col min="12585" max="12585" width="5.5703125" style="4" customWidth="1"/>
    <col min="12586" max="12589" width="4.7109375" style="4" customWidth="1"/>
    <col min="12590" max="12590" width="4.85546875" style="4" customWidth="1"/>
    <col min="12591" max="12591" width="7" style="4" customWidth="1"/>
    <col min="12592" max="12592" width="6.28515625" style="4" customWidth="1"/>
    <col min="12593" max="12596" width="4.7109375" style="4" customWidth="1"/>
    <col min="12597" max="12597" width="9.28515625" style="4" customWidth="1"/>
    <col min="12598" max="12800" width="9.140625" style="4"/>
    <col min="12801" max="12801" width="4" style="4" customWidth="1"/>
    <col min="12802" max="12802" width="32.42578125" style="4" customWidth="1"/>
    <col min="12803" max="12803" width="16.5703125" style="4" customWidth="1"/>
    <col min="12804" max="12804" width="27.7109375" style="4" customWidth="1"/>
    <col min="12805" max="12805" width="4" style="4" customWidth="1"/>
    <col min="12806" max="12836" width="4.7109375" style="4" customWidth="1"/>
    <col min="12837" max="12837" width="7.28515625" style="4" customWidth="1"/>
    <col min="12838" max="12839" width="4.7109375" style="4" customWidth="1"/>
    <col min="12840" max="12840" width="7.5703125" style="4" customWidth="1"/>
    <col min="12841" max="12841" width="5.5703125" style="4" customWidth="1"/>
    <col min="12842" max="12845" width="4.7109375" style="4" customWidth="1"/>
    <col min="12846" max="12846" width="4.85546875" style="4" customWidth="1"/>
    <col min="12847" max="12847" width="7" style="4" customWidth="1"/>
    <col min="12848" max="12848" width="6.28515625" style="4" customWidth="1"/>
    <col min="12849" max="12852" width="4.7109375" style="4" customWidth="1"/>
    <col min="12853" max="12853" width="9.28515625" style="4" customWidth="1"/>
    <col min="12854" max="13056" width="9.140625" style="4"/>
    <col min="13057" max="13057" width="4" style="4" customWidth="1"/>
    <col min="13058" max="13058" width="32.42578125" style="4" customWidth="1"/>
    <col min="13059" max="13059" width="16.5703125" style="4" customWidth="1"/>
    <col min="13060" max="13060" width="27.7109375" style="4" customWidth="1"/>
    <col min="13061" max="13061" width="4" style="4" customWidth="1"/>
    <col min="13062" max="13092" width="4.7109375" style="4" customWidth="1"/>
    <col min="13093" max="13093" width="7.28515625" style="4" customWidth="1"/>
    <col min="13094" max="13095" width="4.7109375" style="4" customWidth="1"/>
    <col min="13096" max="13096" width="7.5703125" style="4" customWidth="1"/>
    <col min="13097" max="13097" width="5.5703125" style="4" customWidth="1"/>
    <col min="13098" max="13101" width="4.7109375" style="4" customWidth="1"/>
    <col min="13102" max="13102" width="4.85546875" style="4" customWidth="1"/>
    <col min="13103" max="13103" width="7" style="4" customWidth="1"/>
    <col min="13104" max="13104" width="6.28515625" style="4" customWidth="1"/>
    <col min="13105" max="13108" width="4.7109375" style="4" customWidth="1"/>
    <col min="13109" max="13109" width="9.28515625" style="4" customWidth="1"/>
    <col min="13110" max="13312" width="9.140625" style="4"/>
    <col min="13313" max="13313" width="4" style="4" customWidth="1"/>
    <col min="13314" max="13314" width="32.42578125" style="4" customWidth="1"/>
    <col min="13315" max="13315" width="16.5703125" style="4" customWidth="1"/>
    <col min="13316" max="13316" width="27.7109375" style="4" customWidth="1"/>
    <col min="13317" max="13317" width="4" style="4" customWidth="1"/>
    <col min="13318" max="13348" width="4.7109375" style="4" customWidth="1"/>
    <col min="13349" max="13349" width="7.28515625" style="4" customWidth="1"/>
    <col min="13350" max="13351" width="4.7109375" style="4" customWidth="1"/>
    <col min="13352" max="13352" width="7.5703125" style="4" customWidth="1"/>
    <col min="13353" max="13353" width="5.5703125" style="4" customWidth="1"/>
    <col min="13354" max="13357" width="4.7109375" style="4" customWidth="1"/>
    <col min="13358" max="13358" width="4.85546875" style="4" customWidth="1"/>
    <col min="13359" max="13359" width="7" style="4" customWidth="1"/>
    <col min="13360" max="13360" width="6.28515625" style="4" customWidth="1"/>
    <col min="13361" max="13364" width="4.7109375" style="4" customWidth="1"/>
    <col min="13365" max="13365" width="9.28515625" style="4" customWidth="1"/>
    <col min="13366" max="13568" width="9.140625" style="4"/>
    <col min="13569" max="13569" width="4" style="4" customWidth="1"/>
    <col min="13570" max="13570" width="32.42578125" style="4" customWidth="1"/>
    <col min="13571" max="13571" width="16.5703125" style="4" customWidth="1"/>
    <col min="13572" max="13572" width="27.7109375" style="4" customWidth="1"/>
    <col min="13573" max="13573" width="4" style="4" customWidth="1"/>
    <col min="13574" max="13604" width="4.7109375" style="4" customWidth="1"/>
    <col min="13605" max="13605" width="7.28515625" style="4" customWidth="1"/>
    <col min="13606" max="13607" width="4.7109375" style="4" customWidth="1"/>
    <col min="13608" max="13608" width="7.5703125" style="4" customWidth="1"/>
    <col min="13609" max="13609" width="5.5703125" style="4" customWidth="1"/>
    <col min="13610" max="13613" width="4.7109375" style="4" customWidth="1"/>
    <col min="13614" max="13614" width="4.85546875" style="4" customWidth="1"/>
    <col min="13615" max="13615" width="7" style="4" customWidth="1"/>
    <col min="13616" max="13616" width="6.28515625" style="4" customWidth="1"/>
    <col min="13617" max="13620" width="4.7109375" style="4" customWidth="1"/>
    <col min="13621" max="13621" width="9.28515625" style="4" customWidth="1"/>
    <col min="13622" max="13824" width="9.140625" style="4"/>
    <col min="13825" max="13825" width="4" style="4" customWidth="1"/>
    <col min="13826" max="13826" width="32.42578125" style="4" customWidth="1"/>
    <col min="13827" max="13827" width="16.5703125" style="4" customWidth="1"/>
    <col min="13828" max="13828" width="27.7109375" style="4" customWidth="1"/>
    <col min="13829" max="13829" width="4" style="4" customWidth="1"/>
    <col min="13830" max="13860" width="4.7109375" style="4" customWidth="1"/>
    <col min="13861" max="13861" width="7.28515625" style="4" customWidth="1"/>
    <col min="13862" max="13863" width="4.7109375" style="4" customWidth="1"/>
    <col min="13864" max="13864" width="7.5703125" style="4" customWidth="1"/>
    <col min="13865" max="13865" width="5.5703125" style="4" customWidth="1"/>
    <col min="13866" max="13869" width="4.7109375" style="4" customWidth="1"/>
    <col min="13870" max="13870" width="4.85546875" style="4" customWidth="1"/>
    <col min="13871" max="13871" width="7" style="4" customWidth="1"/>
    <col min="13872" max="13872" width="6.28515625" style="4" customWidth="1"/>
    <col min="13873" max="13876" width="4.7109375" style="4" customWidth="1"/>
    <col min="13877" max="13877" width="9.28515625" style="4" customWidth="1"/>
    <col min="13878" max="14080" width="9.140625" style="4"/>
    <col min="14081" max="14081" width="4" style="4" customWidth="1"/>
    <col min="14082" max="14082" width="32.42578125" style="4" customWidth="1"/>
    <col min="14083" max="14083" width="16.5703125" style="4" customWidth="1"/>
    <col min="14084" max="14084" width="27.7109375" style="4" customWidth="1"/>
    <col min="14085" max="14085" width="4" style="4" customWidth="1"/>
    <col min="14086" max="14116" width="4.7109375" style="4" customWidth="1"/>
    <col min="14117" max="14117" width="7.28515625" style="4" customWidth="1"/>
    <col min="14118" max="14119" width="4.7109375" style="4" customWidth="1"/>
    <col min="14120" max="14120" width="7.5703125" style="4" customWidth="1"/>
    <col min="14121" max="14121" width="5.5703125" style="4" customWidth="1"/>
    <col min="14122" max="14125" width="4.7109375" style="4" customWidth="1"/>
    <col min="14126" max="14126" width="4.85546875" style="4" customWidth="1"/>
    <col min="14127" max="14127" width="7" style="4" customWidth="1"/>
    <col min="14128" max="14128" width="6.28515625" style="4" customWidth="1"/>
    <col min="14129" max="14132" width="4.7109375" style="4" customWidth="1"/>
    <col min="14133" max="14133" width="9.28515625" style="4" customWidth="1"/>
    <col min="14134" max="14336" width="9.140625" style="4"/>
    <col min="14337" max="14337" width="4" style="4" customWidth="1"/>
    <col min="14338" max="14338" width="32.42578125" style="4" customWidth="1"/>
    <col min="14339" max="14339" width="16.5703125" style="4" customWidth="1"/>
    <col min="14340" max="14340" width="27.7109375" style="4" customWidth="1"/>
    <col min="14341" max="14341" width="4" style="4" customWidth="1"/>
    <col min="14342" max="14372" width="4.7109375" style="4" customWidth="1"/>
    <col min="14373" max="14373" width="7.28515625" style="4" customWidth="1"/>
    <col min="14374" max="14375" width="4.7109375" style="4" customWidth="1"/>
    <col min="14376" max="14376" width="7.5703125" style="4" customWidth="1"/>
    <col min="14377" max="14377" width="5.5703125" style="4" customWidth="1"/>
    <col min="14378" max="14381" width="4.7109375" style="4" customWidth="1"/>
    <col min="14382" max="14382" width="4.85546875" style="4" customWidth="1"/>
    <col min="14383" max="14383" width="7" style="4" customWidth="1"/>
    <col min="14384" max="14384" width="6.28515625" style="4" customWidth="1"/>
    <col min="14385" max="14388" width="4.7109375" style="4" customWidth="1"/>
    <col min="14389" max="14389" width="9.28515625" style="4" customWidth="1"/>
    <col min="14390" max="14592" width="9.140625" style="4"/>
    <col min="14593" max="14593" width="4" style="4" customWidth="1"/>
    <col min="14594" max="14594" width="32.42578125" style="4" customWidth="1"/>
    <col min="14595" max="14595" width="16.5703125" style="4" customWidth="1"/>
    <col min="14596" max="14596" width="27.7109375" style="4" customWidth="1"/>
    <col min="14597" max="14597" width="4" style="4" customWidth="1"/>
    <col min="14598" max="14628" width="4.7109375" style="4" customWidth="1"/>
    <col min="14629" max="14629" width="7.28515625" style="4" customWidth="1"/>
    <col min="14630" max="14631" width="4.7109375" style="4" customWidth="1"/>
    <col min="14632" max="14632" width="7.5703125" style="4" customWidth="1"/>
    <col min="14633" max="14633" width="5.5703125" style="4" customWidth="1"/>
    <col min="14634" max="14637" width="4.7109375" style="4" customWidth="1"/>
    <col min="14638" max="14638" width="4.85546875" style="4" customWidth="1"/>
    <col min="14639" max="14639" width="7" style="4" customWidth="1"/>
    <col min="14640" max="14640" width="6.28515625" style="4" customWidth="1"/>
    <col min="14641" max="14644" width="4.7109375" style="4" customWidth="1"/>
    <col min="14645" max="14645" width="9.28515625" style="4" customWidth="1"/>
    <col min="14646" max="14848" width="9.140625" style="4"/>
    <col min="14849" max="14849" width="4" style="4" customWidth="1"/>
    <col min="14850" max="14850" width="32.42578125" style="4" customWidth="1"/>
    <col min="14851" max="14851" width="16.5703125" style="4" customWidth="1"/>
    <col min="14852" max="14852" width="27.7109375" style="4" customWidth="1"/>
    <col min="14853" max="14853" width="4" style="4" customWidth="1"/>
    <col min="14854" max="14884" width="4.7109375" style="4" customWidth="1"/>
    <col min="14885" max="14885" width="7.28515625" style="4" customWidth="1"/>
    <col min="14886" max="14887" width="4.7109375" style="4" customWidth="1"/>
    <col min="14888" max="14888" width="7.5703125" style="4" customWidth="1"/>
    <col min="14889" max="14889" width="5.5703125" style="4" customWidth="1"/>
    <col min="14890" max="14893" width="4.7109375" style="4" customWidth="1"/>
    <col min="14894" max="14894" width="4.85546875" style="4" customWidth="1"/>
    <col min="14895" max="14895" width="7" style="4" customWidth="1"/>
    <col min="14896" max="14896" width="6.28515625" style="4" customWidth="1"/>
    <col min="14897" max="14900" width="4.7109375" style="4" customWidth="1"/>
    <col min="14901" max="14901" width="9.28515625" style="4" customWidth="1"/>
    <col min="14902" max="15104" width="9.140625" style="4"/>
    <col min="15105" max="15105" width="4" style="4" customWidth="1"/>
    <col min="15106" max="15106" width="32.42578125" style="4" customWidth="1"/>
    <col min="15107" max="15107" width="16.5703125" style="4" customWidth="1"/>
    <col min="15108" max="15108" width="27.7109375" style="4" customWidth="1"/>
    <col min="15109" max="15109" width="4" style="4" customWidth="1"/>
    <col min="15110" max="15140" width="4.7109375" style="4" customWidth="1"/>
    <col min="15141" max="15141" width="7.28515625" style="4" customWidth="1"/>
    <col min="15142" max="15143" width="4.7109375" style="4" customWidth="1"/>
    <col min="15144" max="15144" width="7.5703125" style="4" customWidth="1"/>
    <col min="15145" max="15145" width="5.5703125" style="4" customWidth="1"/>
    <col min="15146" max="15149" width="4.7109375" style="4" customWidth="1"/>
    <col min="15150" max="15150" width="4.85546875" style="4" customWidth="1"/>
    <col min="15151" max="15151" width="7" style="4" customWidth="1"/>
    <col min="15152" max="15152" width="6.28515625" style="4" customWidth="1"/>
    <col min="15153" max="15156" width="4.7109375" style="4" customWidth="1"/>
    <col min="15157" max="15157" width="9.28515625" style="4" customWidth="1"/>
    <col min="15158" max="15360" width="9.140625" style="4"/>
    <col min="15361" max="15361" width="4" style="4" customWidth="1"/>
    <col min="15362" max="15362" width="32.42578125" style="4" customWidth="1"/>
    <col min="15363" max="15363" width="16.5703125" style="4" customWidth="1"/>
    <col min="15364" max="15364" width="27.7109375" style="4" customWidth="1"/>
    <col min="15365" max="15365" width="4" style="4" customWidth="1"/>
    <col min="15366" max="15396" width="4.7109375" style="4" customWidth="1"/>
    <col min="15397" max="15397" width="7.28515625" style="4" customWidth="1"/>
    <col min="15398" max="15399" width="4.7109375" style="4" customWidth="1"/>
    <col min="15400" max="15400" width="7.5703125" style="4" customWidth="1"/>
    <col min="15401" max="15401" width="5.5703125" style="4" customWidth="1"/>
    <col min="15402" max="15405" width="4.7109375" style="4" customWidth="1"/>
    <col min="15406" max="15406" width="4.85546875" style="4" customWidth="1"/>
    <col min="15407" max="15407" width="7" style="4" customWidth="1"/>
    <col min="15408" max="15408" width="6.28515625" style="4" customWidth="1"/>
    <col min="15409" max="15412" width="4.7109375" style="4" customWidth="1"/>
    <col min="15413" max="15413" width="9.28515625" style="4" customWidth="1"/>
    <col min="15414" max="15616" width="9.140625" style="4"/>
    <col min="15617" max="15617" width="4" style="4" customWidth="1"/>
    <col min="15618" max="15618" width="32.42578125" style="4" customWidth="1"/>
    <col min="15619" max="15619" width="16.5703125" style="4" customWidth="1"/>
    <col min="15620" max="15620" width="27.7109375" style="4" customWidth="1"/>
    <col min="15621" max="15621" width="4" style="4" customWidth="1"/>
    <col min="15622" max="15652" width="4.7109375" style="4" customWidth="1"/>
    <col min="15653" max="15653" width="7.28515625" style="4" customWidth="1"/>
    <col min="15654" max="15655" width="4.7109375" style="4" customWidth="1"/>
    <col min="15656" max="15656" width="7.5703125" style="4" customWidth="1"/>
    <col min="15657" max="15657" width="5.5703125" style="4" customWidth="1"/>
    <col min="15658" max="15661" width="4.7109375" style="4" customWidth="1"/>
    <col min="15662" max="15662" width="4.85546875" style="4" customWidth="1"/>
    <col min="15663" max="15663" width="7" style="4" customWidth="1"/>
    <col min="15664" max="15664" width="6.28515625" style="4" customWidth="1"/>
    <col min="15665" max="15668" width="4.7109375" style="4" customWidth="1"/>
    <col min="15669" max="15669" width="9.28515625" style="4" customWidth="1"/>
    <col min="15670" max="15872" width="9.140625" style="4"/>
    <col min="15873" max="15873" width="4" style="4" customWidth="1"/>
    <col min="15874" max="15874" width="32.42578125" style="4" customWidth="1"/>
    <col min="15875" max="15875" width="16.5703125" style="4" customWidth="1"/>
    <col min="15876" max="15876" width="27.7109375" style="4" customWidth="1"/>
    <col min="15877" max="15877" width="4" style="4" customWidth="1"/>
    <col min="15878" max="15908" width="4.7109375" style="4" customWidth="1"/>
    <col min="15909" max="15909" width="7.28515625" style="4" customWidth="1"/>
    <col min="15910" max="15911" width="4.7109375" style="4" customWidth="1"/>
    <col min="15912" max="15912" width="7.5703125" style="4" customWidth="1"/>
    <col min="15913" max="15913" width="5.5703125" style="4" customWidth="1"/>
    <col min="15914" max="15917" width="4.7109375" style="4" customWidth="1"/>
    <col min="15918" max="15918" width="4.85546875" style="4" customWidth="1"/>
    <col min="15919" max="15919" width="7" style="4" customWidth="1"/>
    <col min="15920" max="15920" width="6.28515625" style="4" customWidth="1"/>
    <col min="15921" max="15924" width="4.7109375" style="4" customWidth="1"/>
    <col min="15925" max="15925" width="9.28515625" style="4" customWidth="1"/>
    <col min="15926" max="16128" width="9.140625" style="4"/>
    <col min="16129" max="16129" width="4" style="4" customWidth="1"/>
    <col min="16130" max="16130" width="32.42578125" style="4" customWidth="1"/>
    <col min="16131" max="16131" width="16.5703125" style="4" customWidth="1"/>
    <col min="16132" max="16132" width="27.7109375" style="4" customWidth="1"/>
    <col min="16133" max="16133" width="4" style="4" customWidth="1"/>
    <col min="16134" max="16164" width="4.7109375" style="4" customWidth="1"/>
    <col min="16165" max="16165" width="7.28515625" style="4" customWidth="1"/>
    <col min="16166" max="16167" width="4.7109375" style="4" customWidth="1"/>
    <col min="16168" max="16168" width="7.5703125" style="4" customWidth="1"/>
    <col min="16169" max="16169" width="5.5703125" style="4" customWidth="1"/>
    <col min="16170" max="16173" width="4.7109375" style="4" customWidth="1"/>
    <col min="16174" max="16174" width="4.85546875" style="4" customWidth="1"/>
    <col min="16175" max="16175" width="7" style="4" customWidth="1"/>
    <col min="16176" max="16176" width="6.28515625" style="4" customWidth="1"/>
    <col min="16177" max="16180" width="4.7109375" style="4" customWidth="1"/>
    <col min="16181" max="16181" width="9.28515625" style="4" customWidth="1"/>
    <col min="16182" max="16384" width="9.140625" style="4"/>
  </cols>
  <sheetData>
    <row r="2" spans="1:53" ht="12.75" customHeight="1" x14ac:dyDescent="0.25">
      <c r="A2" s="77" t="s">
        <v>383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AE2" s="78" t="s">
        <v>384</v>
      </c>
      <c r="AF2" s="79"/>
      <c r="AG2" s="79"/>
      <c r="AH2" s="79"/>
      <c r="AI2" s="79"/>
      <c r="AJ2" s="80"/>
      <c r="AL2" s="81" t="s">
        <v>385</v>
      </c>
      <c r="AM2" s="82"/>
      <c r="AN2" s="83"/>
      <c r="AO2" s="81" t="s">
        <v>386</v>
      </c>
      <c r="AP2" s="82"/>
      <c r="AQ2" s="83"/>
    </row>
    <row r="3" spans="1:53" ht="12.75" customHeight="1" x14ac:dyDescent="0.2">
      <c r="D3" s="7" t="s">
        <v>387</v>
      </c>
      <c r="E3" s="8"/>
      <c r="AE3" s="78" t="s">
        <v>388</v>
      </c>
      <c r="AF3" s="79"/>
      <c r="AG3" s="80"/>
      <c r="AH3" s="87" t="s">
        <v>389</v>
      </c>
      <c r="AI3" s="88"/>
      <c r="AJ3" s="89"/>
      <c r="AL3" s="84"/>
      <c r="AM3" s="85"/>
      <c r="AN3" s="86"/>
      <c r="AO3" s="84"/>
      <c r="AP3" s="85"/>
      <c r="AQ3" s="86"/>
    </row>
    <row r="4" spans="1:53" ht="13.5" customHeight="1" x14ac:dyDescent="0.25">
      <c r="A4" s="9"/>
      <c r="B4" s="9"/>
      <c r="C4" s="10"/>
      <c r="D4" s="9"/>
      <c r="E4" s="9"/>
      <c r="F4" s="9"/>
      <c r="G4" s="9"/>
      <c r="H4" s="9"/>
      <c r="I4" s="9"/>
      <c r="J4" s="11"/>
      <c r="K4" s="11"/>
      <c r="L4" s="11"/>
      <c r="M4" s="11"/>
      <c r="N4" s="11"/>
      <c r="O4" s="11"/>
      <c r="P4" s="12"/>
      <c r="Q4" s="12"/>
      <c r="R4" s="12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112">
        <v>43497</v>
      </c>
      <c r="AF4" s="113"/>
      <c r="AG4" s="114"/>
      <c r="AH4" s="112">
        <v>43524</v>
      </c>
      <c r="AI4" s="113"/>
      <c r="AJ4" s="114"/>
      <c r="AK4" s="9"/>
      <c r="AL4" s="115"/>
      <c r="AM4" s="116"/>
      <c r="AN4" s="117"/>
      <c r="AO4" s="118">
        <f ca="1">TODAY()</f>
        <v>43515</v>
      </c>
      <c r="AP4" s="119"/>
      <c r="AQ4" s="120"/>
    </row>
    <row r="5" spans="1:53" x14ac:dyDescent="0.2">
      <c r="A5" s="121" t="s">
        <v>390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3"/>
      <c r="Q5" s="13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53" ht="12.75" customHeight="1" x14ac:dyDescent="0.25">
      <c r="A6" s="122" t="s">
        <v>391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"/>
      <c r="Q6" s="12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K6" s="9"/>
    </row>
    <row r="7" spans="1:53" ht="16.5" customHeight="1" x14ac:dyDescent="0.25">
      <c r="A7" s="9"/>
      <c r="B7" s="14"/>
      <c r="C7" s="15"/>
      <c r="D7" s="9"/>
      <c r="E7" s="9"/>
      <c r="F7" s="9"/>
      <c r="G7" s="9"/>
      <c r="H7" s="9"/>
      <c r="I7" s="100" t="s">
        <v>392</v>
      </c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6"/>
      <c r="W7" s="16"/>
      <c r="X7" s="16"/>
      <c r="Y7" s="16"/>
      <c r="Z7" s="16"/>
      <c r="AA7" s="16"/>
      <c r="AB7" s="16"/>
      <c r="AC7" s="16"/>
      <c r="AD7" s="16"/>
      <c r="AE7" s="17"/>
      <c r="AF7" s="17"/>
      <c r="AG7" s="17"/>
      <c r="AH7" s="17"/>
      <c r="AI7" s="17"/>
      <c r="AJ7" s="17"/>
      <c r="AK7" s="17"/>
      <c r="AQ7" s="18"/>
      <c r="AR7" s="18"/>
      <c r="AS7" s="18"/>
      <c r="AT7" s="18"/>
      <c r="AU7" s="18"/>
      <c r="AV7" s="18"/>
      <c r="AW7" s="18"/>
      <c r="AX7" s="18"/>
      <c r="AY7" s="18"/>
      <c r="AZ7" s="18"/>
    </row>
    <row r="8" spans="1:53" ht="18" customHeight="1" x14ac:dyDescent="0.25">
      <c r="A8" s="9"/>
      <c r="B8" s="9"/>
      <c r="C8" s="10"/>
      <c r="D8" s="9"/>
      <c r="E8" s="9"/>
      <c r="F8" s="14"/>
      <c r="G8" s="14"/>
      <c r="H8" s="101" t="s">
        <v>393</v>
      </c>
      <c r="I8" s="101"/>
      <c r="J8" s="101"/>
      <c r="K8" s="101"/>
      <c r="L8" s="101"/>
      <c r="M8" s="101"/>
      <c r="N8" s="101"/>
      <c r="O8" s="101"/>
      <c r="P8" s="101"/>
      <c r="Q8" s="101"/>
      <c r="R8" s="102" t="s">
        <v>394</v>
      </c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7"/>
      <c r="AM8" s="17"/>
      <c r="AN8" s="17"/>
      <c r="AO8" s="17"/>
      <c r="AP8" s="17"/>
      <c r="AQ8" s="18"/>
      <c r="AR8" s="18"/>
      <c r="AS8" s="18"/>
      <c r="AT8" s="18"/>
      <c r="AU8" s="18"/>
      <c r="AV8" s="18"/>
      <c r="AW8" s="18"/>
      <c r="AX8" s="18"/>
      <c r="AY8" s="18"/>
      <c r="AZ8" s="18"/>
    </row>
    <row r="9" spans="1:53" ht="13.5" thickBot="1" x14ac:dyDescent="0.3"/>
    <row r="10" spans="1:53" s="19" customFormat="1" ht="19.5" customHeight="1" thickBot="1" x14ac:dyDescent="0.3">
      <c r="A10" s="103" t="s">
        <v>395</v>
      </c>
      <c r="B10" s="103" t="s">
        <v>396</v>
      </c>
      <c r="C10" s="105" t="s">
        <v>397</v>
      </c>
      <c r="D10" s="103" t="s">
        <v>398</v>
      </c>
      <c r="E10" s="107" t="s">
        <v>399</v>
      </c>
      <c r="F10" s="109" t="s">
        <v>400</v>
      </c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10" t="s">
        <v>401</v>
      </c>
      <c r="AL10" s="158" t="s">
        <v>402</v>
      </c>
      <c r="AM10" s="92" t="s">
        <v>403</v>
      </c>
      <c r="AN10" s="160" t="s">
        <v>404</v>
      </c>
      <c r="AO10" s="92" t="s">
        <v>405</v>
      </c>
      <c r="AP10" s="90" t="s">
        <v>406</v>
      </c>
      <c r="AQ10" s="92" t="s">
        <v>407</v>
      </c>
      <c r="AR10" s="90" t="s">
        <v>408</v>
      </c>
      <c r="AS10" s="90" t="s">
        <v>409</v>
      </c>
      <c r="AT10" s="90" t="s">
        <v>410</v>
      </c>
      <c r="AU10" s="90" t="s">
        <v>411</v>
      </c>
      <c r="AV10" s="90" t="s">
        <v>412</v>
      </c>
      <c r="AW10" s="90" t="s">
        <v>413</v>
      </c>
      <c r="AX10" s="90" t="s">
        <v>414</v>
      </c>
      <c r="AY10" s="90" t="s">
        <v>415</v>
      </c>
      <c r="AZ10" s="90" t="s">
        <v>416</v>
      </c>
      <c r="BA10" s="138" t="s">
        <v>417</v>
      </c>
    </row>
    <row r="11" spans="1:53" s="19" customFormat="1" ht="146.44999999999999" customHeight="1" thickBot="1" x14ac:dyDescent="0.3">
      <c r="A11" s="104"/>
      <c r="B11" s="104"/>
      <c r="C11" s="106"/>
      <c r="D11" s="104"/>
      <c r="E11" s="108"/>
      <c r="F11" s="20">
        <v>1</v>
      </c>
      <c r="G11" s="21">
        <v>2</v>
      </c>
      <c r="H11" s="21">
        <v>3</v>
      </c>
      <c r="I11" s="21">
        <v>4</v>
      </c>
      <c r="J11" s="21">
        <v>5</v>
      </c>
      <c r="K11" s="21">
        <v>6</v>
      </c>
      <c r="L11" s="21">
        <v>7</v>
      </c>
      <c r="M11" s="21">
        <v>8</v>
      </c>
      <c r="N11" s="21">
        <v>9</v>
      </c>
      <c r="O11" s="21">
        <v>10</v>
      </c>
      <c r="P11" s="21">
        <v>11</v>
      </c>
      <c r="Q11" s="21">
        <v>12</v>
      </c>
      <c r="R11" s="21">
        <v>13</v>
      </c>
      <c r="S11" s="21">
        <v>14</v>
      </c>
      <c r="T11" s="21">
        <v>15</v>
      </c>
      <c r="U11" s="21">
        <v>16</v>
      </c>
      <c r="V11" s="21">
        <v>17</v>
      </c>
      <c r="W11" s="21">
        <v>18</v>
      </c>
      <c r="X11" s="21">
        <v>19</v>
      </c>
      <c r="Y11" s="21">
        <v>20</v>
      </c>
      <c r="Z11" s="21">
        <v>21</v>
      </c>
      <c r="AA11" s="21">
        <v>22</v>
      </c>
      <c r="AB11" s="21">
        <v>23</v>
      </c>
      <c r="AC11" s="21">
        <v>24</v>
      </c>
      <c r="AD11" s="21">
        <v>25</v>
      </c>
      <c r="AE11" s="21">
        <v>26</v>
      </c>
      <c r="AF11" s="21">
        <v>27</v>
      </c>
      <c r="AG11" s="21">
        <v>28</v>
      </c>
      <c r="AH11" s="21"/>
      <c r="AI11" s="21"/>
      <c r="AJ11" s="22"/>
      <c r="AK11" s="111"/>
      <c r="AL11" s="159"/>
      <c r="AM11" s="93"/>
      <c r="AN11" s="161"/>
      <c r="AO11" s="93"/>
      <c r="AP11" s="91"/>
      <c r="AQ11" s="93"/>
      <c r="AR11" s="91"/>
      <c r="AS11" s="91"/>
      <c r="AT11" s="91"/>
      <c r="AU11" s="91"/>
      <c r="AV11" s="91"/>
      <c r="AW11" s="91"/>
      <c r="AX11" s="91"/>
      <c r="AY11" s="91"/>
      <c r="AZ11" s="91"/>
      <c r="BA11" s="139"/>
    </row>
    <row r="12" spans="1:53" s="19" customFormat="1" ht="35.25" customHeight="1" thickBot="1" x14ac:dyDescent="0.3">
      <c r="A12" s="23"/>
      <c r="B12" s="24"/>
      <c r="C12" s="25"/>
      <c r="D12" s="24"/>
      <c r="E12" s="23"/>
      <c r="F12" s="26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8"/>
      <c r="AK12" s="29" t="s">
        <v>418</v>
      </c>
      <c r="AL12" s="30" t="s">
        <v>419</v>
      </c>
      <c r="AM12" s="30" t="s">
        <v>420</v>
      </c>
      <c r="AN12" s="31" t="s">
        <v>420</v>
      </c>
      <c r="AO12" s="30"/>
      <c r="AP12" s="30" t="s">
        <v>421</v>
      </c>
      <c r="AQ12" s="30" t="s">
        <v>422</v>
      </c>
      <c r="AR12" s="30" t="s">
        <v>423</v>
      </c>
      <c r="AS12" s="30" t="s">
        <v>424</v>
      </c>
      <c r="AT12" s="30" t="s">
        <v>425</v>
      </c>
      <c r="AU12" s="30" t="s">
        <v>426</v>
      </c>
      <c r="AV12" s="30" t="s">
        <v>427</v>
      </c>
      <c r="AW12" s="30" t="s">
        <v>428</v>
      </c>
      <c r="AX12" s="30" t="s">
        <v>429</v>
      </c>
      <c r="AY12" s="30" t="s">
        <v>430</v>
      </c>
      <c r="AZ12" s="30" t="s">
        <v>431</v>
      </c>
      <c r="BA12" s="32" t="s">
        <v>432</v>
      </c>
    </row>
    <row r="13" spans="1:53" ht="15" customHeight="1" x14ac:dyDescent="0.2">
      <c r="A13" s="140">
        <v>1</v>
      </c>
      <c r="B13" s="143" t="str">
        <f>IFERROR(VLOOKUP($C13,[1]Списки!$A$1:$C$3999,2,0),"")</f>
        <v/>
      </c>
      <c r="C13" s="146"/>
      <c r="D13" s="149" t="str">
        <f>IFERROR(VLOOKUP($C13,[1]Списки!$A$1:$C$3999,3,0),"")</f>
        <v/>
      </c>
      <c r="E13" s="33"/>
      <c r="F13" s="34" t="str">
        <f>VLOOKUP(F$11,[1]Графік!$E$5:$H$32,3,0)</f>
        <v>ВВ</v>
      </c>
      <c r="G13" s="35" t="str">
        <f>VLOOKUP(G$11,[1]Графік!$E$5:$H$32,3,0)</f>
        <v>ВВ</v>
      </c>
      <c r="H13" s="35" t="str">
        <f>VLOOKUP(H$11,[1]Графік!$E$5:$H$32,3,0)</f>
        <v>Р</v>
      </c>
      <c r="I13" s="35" t="str">
        <f>VLOOKUP(I$11,[1]Графік!$E$5:$H$32,3,0)</f>
        <v>Р</v>
      </c>
      <c r="J13" s="35" t="str">
        <f>VLOOKUP(J$11,[1]Графік!$E$5:$H$32,3,0)</f>
        <v>Р</v>
      </c>
      <c r="K13" s="35" t="str">
        <f>VLOOKUP(K$11,[1]Графік!$E$5:$H$32,3,0)</f>
        <v>Р</v>
      </c>
      <c r="L13" s="35" t="str">
        <f>VLOOKUP(L$11,[1]Графік!$E$5:$H$32,3,0)</f>
        <v>ВВ</v>
      </c>
      <c r="M13" s="35" t="str">
        <f>VLOOKUP(M$11,[1]Графік!$E$5:$H$32,3,0)</f>
        <v>ВВ</v>
      </c>
      <c r="N13" s="35" t="str">
        <f>VLOOKUP(N$11,[1]Графік!$E$5:$H$32,3,0)</f>
        <v>Р</v>
      </c>
      <c r="O13" s="35" t="str">
        <f>VLOOKUP(O$11,[1]Графік!$E$5:$H$32,3,0)</f>
        <v>Р</v>
      </c>
      <c r="P13" s="35" t="str">
        <f>VLOOKUP(P$11,[1]Графік!$E$5:$H$32,3,0)</f>
        <v>Р</v>
      </c>
      <c r="Q13" s="35" t="str">
        <f>VLOOKUP(Q$11,[1]Графік!$E$5:$H$32,3,0)</f>
        <v>Р</v>
      </c>
      <c r="R13" s="35" t="str">
        <f>VLOOKUP(R$11,[1]Графік!$E$5:$H$32,3,0)</f>
        <v>ВВ</v>
      </c>
      <c r="S13" s="35" t="str">
        <f>VLOOKUP(S$11,[1]Графік!$E$5:$H$32,3,0)</f>
        <v>ВВ</v>
      </c>
      <c r="T13" s="35" t="str">
        <f>VLOOKUP(T$11,[1]Графік!$E$5:$H$32,3,0)</f>
        <v>Р</v>
      </c>
      <c r="U13" s="35" t="str">
        <f>VLOOKUP(U$11,[1]Графік!$E$5:$H$32,3,0)</f>
        <v>Р</v>
      </c>
      <c r="V13" s="35" t="str">
        <f>VLOOKUP(V$11,[1]Графік!$E$5:$H$32,3,0)</f>
        <v>Р</v>
      </c>
      <c r="W13" s="35" t="str">
        <f>VLOOKUP(W$11,[1]Графік!$E$5:$H$32,3,0)</f>
        <v>Р</v>
      </c>
      <c r="X13" s="35" t="str">
        <f>VLOOKUP(X$11,[1]Графік!$E$5:$H$32,3,0)</f>
        <v>ВВ</v>
      </c>
      <c r="Y13" s="35" t="str">
        <f>VLOOKUP(Y$11,[1]Графік!$E$5:$H$32,3,0)</f>
        <v>ВВ</v>
      </c>
      <c r="Z13" s="35" t="str">
        <f>VLOOKUP(Z$11,[1]Графік!$E$5:$H$32,3,0)</f>
        <v>Р</v>
      </c>
      <c r="AA13" s="35" t="str">
        <f>VLOOKUP(AA$11,[1]Графік!$E$5:$H$32,3,0)</f>
        <v>Р</v>
      </c>
      <c r="AB13" s="35" t="str">
        <f>VLOOKUP(AB$11,[1]Графік!$E$5:$H$32,3,0)</f>
        <v>Р</v>
      </c>
      <c r="AC13" s="35" t="str">
        <f>VLOOKUP(AC$11,[1]Графік!$E$5:$H$32,3,0)</f>
        <v>Р</v>
      </c>
      <c r="AD13" s="35" t="str">
        <f>VLOOKUP(AD$11,[1]Графік!$E$5:$H$32,3,0)</f>
        <v>ВВ</v>
      </c>
      <c r="AE13" s="35" t="str">
        <f>VLOOKUP(AE$11,[1]Графік!$E$5:$H$32,3,0)</f>
        <v>ВВ</v>
      </c>
      <c r="AF13" s="35" t="str">
        <f>VLOOKUP(AF$11,[1]Графік!$E$5:$H$32,3,0)</f>
        <v>Р</v>
      </c>
      <c r="AG13" s="35" t="str">
        <f>VLOOKUP(AG$11,[1]Графік!$E$5:$H$32,3,0)</f>
        <v>Р</v>
      </c>
      <c r="AH13" s="35"/>
      <c r="AI13" s="35"/>
      <c r="AJ13" s="36"/>
      <c r="AK13" s="152">
        <f ca="1">SUMIF($F13:$AJ16,"Р",$F14:$AJ14)</f>
        <v>144</v>
      </c>
      <c r="AL13" s="155">
        <f ca="1">SUMIF($F15:$AJ16,"НУ",$F16:$AJ16)</f>
        <v>0</v>
      </c>
      <c r="AM13" s="126">
        <f ca="1">SUMIF(F13:AJ16,"РВ",F14:AJ14)</f>
        <v>0</v>
      </c>
      <c r="AN13" s="129">
        <f ca="1">AK13+AL13+AM13</f>
        <v>144</v>
      </c>
      <c r="AO13" s="132">
        <f ca="1">AK13/8</f>
        <v>18</v>
      </c>
      <c r="AP13" s="135">
        <f>COUNTIF($F13:$AJ16,"=ВВ")</f>
        <v>10</v>
      </c>
      <c r="AQ13" s="135">
        <f>COUNTIF($F13:$AJ16,"=В")</f>
        <v>0</v>
      </c>
      <c r="AR13" s="123">
        <f>COUNTIF($F13:$AJ16,"=НА")</f>
        <v>0</v>
      </c>
      <c r="AS13" s="123">
        <f>COUNTIF(F13:AJ16,"=ТН")</f>
        <v>0</v>
      </c>
      <c r="AT13" s="123">
        <f>COUNTIF($F13:$AJ16,"=ВД")</f>
        <v>0</v>
      </c>
      <c r="AU13" s="123">
        <f>COUNTIF($F13:$AJ16,"=ВП")</f>
        <v>0</v>
      </c>
      <c r="AV13" s="123">
        <f>COUNTIF($F13:$AJ16,"=ДД")</f>
        <v>0</v>
      </c>
      <c r="AW13" s="123">
        <f>COUNTIF($F13:$AJ16,"=П")</f>
        <v>0</v>
      </c>
      <c r="AX13" s="123">
        <f>COUNTIF($F13:$AJ16,"=ПР")</f>
        <v>0</v>
      </c>
      <c r="AY13" s="94">
        <f>COUNTIF($F13:$AJ16,"=І")</f>
        <v>0</v>
      </c>
      <c r="AZ13" s="94">
        <f>COUNTIF($F13:$AJ16,"=НЗ")</f>
        <v>0</v>
      </c>
      <c r="BA13" s="97" t="str">
        <f>IF(C13&gt;1,[1]Графік!$H$36,"")</f>
        <v/>
      </c>
    </row>
    <row r="14" spans="1:53" s="41" customFormat="1" ht="15" customHeight="1" x14ac:dyDescent="0.25">
      <c r="A14" s="141"/>
      <c r="B14" s="144"/>
      <c r="C14" s="147"/>
      <c r="D14" s="150"/>
      <c r="E14" s="37"/>
      <c r="F14" s="38" t="str">
        <f t="shared" ref="F14:AG14" si="0">IF(F13="Р",8,"")</f>
        <v/>
      </c>
      <c r="G14" s="39" t="str">
        <f t="shared" si="0"/>
        <v/>
      </c>
      <c r="H14" s="39">
        <f t="shared" si="0"/>
        <v>8</v>
      </c>
      <c r="I14" s="39">
        <f t="shared" si="0"/>
        <v>8</v>
      </c>
      <c r="J14" s="39">
        <f t="shared" si="0"/>
        <v>8</v>
      </c>
      <c r="K14" s="39">
        <f t="shared" si="0"/>
        <v>8</v>
      </c>
      <c r="L14" s="39" t="str">
        <f t="shared" si="0"/>
        <v/>
      </c>
      <c r="M14" s="39" t="str">
        <f t="shared" si="0"/>
        <v/>
      </c>
      <c r="N14" s="39">
        <f t="shared" si="0"/>
        <v>8</v>
      </c>
      <c r="O14" s="39">
        <f t="shared" si="0"/>
        <v>8</v>
      </c>
      <c r="P14" s="39">
        <f t="shared" si="0"/>
        <v>8</v>
      </c>
      <c r="Q14" s="39">
        <f t="shared" si="0"/>
        <v>8</v>
      </c>
      <c r="R14" s="39" t="str">
        <f t="shared" si="0"/>
        <v/>
      </c>
      <c r="S14" s="39" t="str">
        <f t="shared" si="0"/>
        <v/>
      </c>
      <c r="T14" s="39">
        <f t="shared" si="0"/>
        <v>8</v>
      </c>
      <c r="U14" s="39">
        <f t="shared" si="0"/>
        <v>8</v>
      </c>
      <c r="V14" s="39">
        <f t="shared" si="0"/>
        <v>8</v>
      </c>
      <c r="W14" s="39">
        <f t="shared" si="0"/>
        <v>8</v>
      </c>
      <c r="X14" s="39" t="str">
        <f t="shared" si="0"/>
        <v/>
      </c>
      <c r="Y14" s="39" t="str">
        <f t="shared" si="0"/>
        <v/>
      </c>
      <c r="Z14" s="39">
        <f t="shared" si="0"/>
        <v>8</v>
      </c>
      <c r="AA14" s="39">
        <f t="shared" si="0"/>
        <v>8</v>
      </c>
      <c r="AB14" s="39">
        <f t="shared" si="0"/>
        <v>8</v>
      </c>
      <c r="AC14" s="39">
        <f t="shared" si="0"/>
        <v>8</v>
      </c>
      <c r="AD14" s="39" t="str">
        <f t="shared" si="0"/>
        <v/>
      </c>
      <c r="AE14" s="39" t="str">
        <f t="shared" si="0"/>
        <v/>
      </c>
      <c r="AF14" s="39">
        <f t="shared" si="0"/>
        <v>8</v>
      </c>
      <c r="AG14" s="39">
        <f t="shared" si="0"/>
        <v>8</v>
      </c>
      <c r="AH14" s="39"/>
      <c r="AI14" s="39"/>
      <c r="AJ14" s="40"/>
      <c r="AK14" s="153"/>
      <c r="AL14" s="156"/>
      <c r="AM14" s="127"/>
      <c r="AN14" s="130"/>
      <c r="AO14" s="133"/>
      <c r="AP14" s="136"/>
      <c r="AQ14" s="136"/>
      <c r="AR14" s="124"/>
      <c r="AS14" s="124"/>
      <c r="AT14" s="124"/>
      <c r="AU14" s="124"/>
      <c r="AV14" s="124"/>
      <c r="AW14" s="124"/>
      <c r="AX14" s="124"/>
      <c r="AY14" s="95"/>
      <c r="AZ14" s="95"/>
      <c r="BA14" s="98"/>
    </row>
    <row r="15" spans="1:53" ht="15" customHeight="1" x14ac:dyDescent="0.25">
      <c r="A15" s="141"/>
      <c r="B15" s="144"/>
      <c r="C15" s="147"/>
      <c r="D15" s="150"/>
      <c r="E15" s="37"/>
      <c r="F15" s="42" t="str">
        <f>IF(F16&gt;0,"НУ","")</f>
        <v/>
      </c>
      <c r="G15" s="43" t="str">
        <f t="shared" ref="G15:AG15" si="1">IF(G16&gt;0,"НУ","")</f>
        <v/>
      </c>
      <c r="H15" s="43" t="str">
        <f t="shared" si="1"/>
        <v/>
      </c>
      <c r="I15" s="43" t="str">
        <f t="shared" si="1"/>
        <v/>
      </c>
      <c r="J15" s="43" t="str">
        <f t="shared" si="1"/>
        <v/>
      </c>
      <c r="K15" s="43" t="str">
        <f t="shared" si="1"/>
        <v/>
      </c>
      <c r="L15" s="43" t="str">
        <f t="shared" si="1"/>
        <v/>
      </c>
      <c r="M15" s="43" t="str">
        <f t="shared" si="1"/>
        <v/>
      </c>
      <c r="N15" s="43" t="str">
        <f t="shared" si="1"/>
        <v/>
      </c>
      <c r="O15" s="43" t="str">
        <f t="shared" si="1"/>
        <v/>
      </c>
      <c r="P15" s="43" t="str">
        <f t="shared" si="1"/>
        <v/>
      </c>
      <c r="Q15" s="43" t="str">
        <f t="shared" si="1"/>
        <v/>
      </c>
      <c r="R15" s="43" t="str">
        <f t="shared" si="1"/>
        <v/>
      </c>
      <c r="S15" s="43" t="str">
        <f t="shared" si="1"/>
        <v/>
      </c>
      <c r="T15" s="43" t="str">
        <f t="shared" si="1"/>
        <v/>
      </c>
      <c r="U15" s="43" t="str">
        <f t="shared" si="1"/>
        <v/>
      </c>
      <c r="V15" s="43" t="str">
        <f t="shared" si="1"/>
        <v/>
      </c>
      <c r="W15" s="43" t="str">
        <f t="shared" si="1"/>
        <v/>
      </c>
      <c r="X15" s="43" t="str">
        <f t="shared" si="1"/>
        <v/>
      </c>
      <c r="Y15" s="43" t="str">
        <f t="shared" si="1"/>
        <v/>
      </c>
      <c r="Z15" s="43" t="str">
        <f t="shared" si="1"/>
        <v/>
      </c>
      <c r="AA15" s="43" t="str">
        <f t="shared" si="1"/>
        <v/>
      </c>
      <c r="AB15" s="43" t="str">
        <f t="shared" si="1"/>
        <v/>
      </c>
      <c r="AC15" s="43" t="str">
        <f t="shared" si="1"/>
        <v/>
      </c>
      <c r="AD15" s="43" t="str">
        <f t="shared" si="1"/>
        <v/>
      </c>
      <c r="AE15" s="43" t="str">
        <f t="shared" si="1"/>
        <v/>
      </c>
      <c r="AF15" s="43" t="str">
        <f t="shared" si="1"/>
        <v/>
      </c>
      <c r="AG15" s="43" t="str">
        <f t="shared" si="1"/>
        <v/>
      </c>
      <c r="AH15" s="44" t="str">
        <f>IF(AH16&gt;0,"НУ","")</f>
        <v/>
      </c>
      <c r="AI15" s="44" t="str">
        <f>IF(AI16&gt;0,"НУ","")</f>
        <v/>
      </c>
      <c r="AJ15" s="45" t="str">
        <f>IF(AJ16&gt;0,"НУ","")</f>
        <v/>
      </c>
      <c r="AK15" s="153"/>
      <c r="AL15" s="156"/>
      <c r="AM15" s="127"/>
      <c r="AN15" s="130"/>
      <c r="AO15" s="133"/>
      <c r="AP15" s="136"/>
      <c r="AQ15" s="136"/>
      <c r="AR15" s="124"/>
      <c r="AS15" s="124"/>
      <c r="AT15" s="124"/>
      <c r="AU15" s="124"/>
      <c r="AV15" s="124"/>
      <c r="AW15" s="124"/>
      <c r="AX15" s="124"/>
      <c r="AY15" s="95"/>
      <c r="AZ15" s="95"/>
      <c r="BA15" s="98"/>
    </row>
    <row r="16" spans="1:53" s="41" customFormat="1" ht="15" customHeight="1" thickBot="1" x14ac:dyDescent="0.3">
      <c r="A16" s="142"/>
      <c r="B16" s="145"/>
      <c r="C16" s="148"/>
      <c r="D16" s="151"/>
      <c r="E16" s="46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9"/>
      <c r="AK16" s="154"/>
      <c r="AL16" s="157"/>
      <c r="AM16" s="128"/>
      <c r="AN16" s="131"/>
      <c r="AO16" s="134"/>
      <c r="AP16" s="137"/>
      <c r="AQ16" s="137"/>
      <c r="AR16" s="125"/>
      <c r="AS16" s="125"/>
      <c r="AT16" s="125"/>
      <c r="AU16" s="125"/>
      <c r="AV16" s="125"/>
      <c r="AW16" s="125"/>
      <c r="AX16" s="125"/>
      <c r="AY16" s="96"/>
      <c r="AZ16" s="96"/>
      <c r="BA16" s="99"/>
    </row>
    <row r="17" spans="1:53" ht="15" customHeight="1" x14ac:dyDescent="0.25">
      <c r="A17" s="140">
        <v>2</v>
      </c>
      <c r="B17" s="143" t="str">
        <f>IFERROR(VLOOKUP($C17,[1]Списки!$A$1:$C$3999,2,0),"")</f>
        <v/>
      </c>
      <c r="C17" s="146"/>
      <c r="D17" s="149" t="str">
        <f>IFERROR(VLOOKUP($C17,[1]Списки!$A$1:$C$3999,3,0),"")</f>
        <v/>
      </c>
      <c r="E17" s="50"/>
      <c r="F17" s="34" t="str">
        <f>VLOOKUP(F$11,[1]Графік!$E$5:$H$32,3,0)</f>
        <v>ВВ</v>
      </c>
      <c r="G17" s="35" t="str">
        <f>VLOOKUP(G$11,[1]Графік!$E$5:$H$32,3,0)</f>
        <v>ВВ</v>
      </c>
      <c r="H17" s="35" t="str">
        <f>VLOOKUP(H$11,[1]Графік!$E$5:$H$32,3,0)</f>
        <v>Р</v>
      </c>
      <c r="I17" s="35" t="str">
        <f>VLOOKUP(I$11,[1]Графік!$E$5:$H$32,3,0)</f>
        <v>Р</v>
      </c>
      <c r="J17" s="35" t="str">
        <f>VLOOKUP(J$11,[1]Графік!$E$5:$H$32,3,0)</f>
        <v>Р</v>
      </c>
      <c r="K17" s="35" t="str">
        <f>VLOOKUP(K$11,[1]Графік!$E$5:$H$32,3,0)</f>
        <v>Р</v>
      </c>
      <c r="L17" s="35" t="str">
        <f>VLOOKUP(L$11,[1]Графік!$E$5:$H$32,3,0)</f>
        <v>ВВ</v>
      </c>
      <c r="M17" s="35" t="str">
        <f>VLOOKUP(M$11,[1]Графік!$E$5:$H$32,3,0)</f>
        <v>ВВ</v>
      </c>
      <c r="N17" s="35" t="str">
        <f>VLOOKUP(N$11,[1]Графік!$E$5:$H$32,3,0)</f>
        <v>Р</v>
      </c>
      <c r="O17" s="35" t="str">
        <f>VLOOKUP(O$11,[1]Графік!$E$5:$H$32,3,0)</f>
        <v>Р</v>
      </c>
      <c r="P17" s="35" t="str">
        <f>VLOOKUP(P$11,[1]Графік!$E$5:$H$32,3,0)</f>
        <v>Р</v>
      </c>
      <c r="Q17" s="35" t="str">
        <f>VLOOKUP(Q$11,[1]Графік!$E$5:$H$32,3,0)</f>
        <v>Р</v>
      </c>
      <c r="R17" s="35" t="str">
        <f>VLOOKUP(R$11,[1]Графік!$E$5:$H$32,3,0)</f>
        <v>ВВ</v>
      </c>
      <c r="S17" s="35" t="str">
        <f>VLOOKUP(S$11,[1]Графік!$E$5:$H$32,3,0)</f>
        <v>ВВ</v>
      </c>
      <c r="T17" s="35" t="str">
        <f>VLOOKUP(T$11,[1]Графік!$E$5:$H$32,3,0)</f>
        <v>Р</v>
      </c>
      <c r="U17" s="35" t="str">
        <f>VLOOKUP(U$11,[1]Графік!$E$5:$H$32,3,0)</f>
        <v>Р</v>
      </c>
      <c r="V17" s="35" t="str">
        <f>VLOOKUP(V$11,[1]Графік!$E$5:$H$32,3,0)</f>
        <v>Р</v>
      </c>
      <c r="W17" s="35" t="str">
        <f>VLOOKUP(W$11,[1]Графік!$E$5:$H$32,3,0)</f>
        <v>Р</v>
      </c>
      <c r="X17" s="35" t="str">
        <f>VLOOKUP(X$11,[1]Графік!$E$5:$H$32,3,0)</f>
        <v>ВВ</v>
      </c>
      <c r="Y17" s="35" t="str">
        <f>VLOOKUP(Y$11,[1]Графік!$E$5:$H$32,3,0)</f>
        <v>ВВ</v>
      </c>
      <c r="Z17" s="35" t="str">
        <f>VLOOKUP(Z$11,[1]Графік!$E$5:$H$32,3,0)</f>
        <v>Р</v>
      </c>
      <c r="AA17" s="35" t="str">
        <f>VLOOKUP(AA$11,[1]Графік!$E$5:$H$32,3,0)</f>
        <v>Р</v>
      </c>
      <c r="AB17" s="35" t="str">
        <f>VLOOKUP(AB$11,[1]Графік!$E$5:$H$32,3,0)</f>
        <v>Р</v>
      </c>
      <c r="AC17" s="35" t="str">
        <f>VLOOKUP(AC$11,[1]Графік!$E$5:$H$32,3,0)</f>
        <v>Р</v>
      </c>
      <c r="AD17" s="35" t="str">
        <f>VLOOKUP(AD$11,[1]Графік!$E$5:$H$32,3,0)</f>
        <v>ВВ</v>
      </c>
      <c r="AE17" s="35" t="str">
        <f>VLOOKUP(AE$11,[1]Графік!$E$5:$H$32,3,0)</f>
        <v>ВВ</v>
      </c>
      <c r="AF17" s="35" t="str">
        <f>VLOOKUP(AF$11,[1]Графік!$E$5:$H$32,3,0)</f>
        <v>Р</v>
      </c>
      <c r="AG17" s="35" t="str">
        <f>VLOOKUP(AG$11,[1]Графік!$E$5:$H$32,3,0)</f>
        <v>Р</v>
      </c>
      <c r="AH17" s="35"/>
      <c r="AI17" s="35"/>
      <c r="AJ17" s="36"/>
      <c r="AK17" s="162">
        <f ca="1">SUMIF($F17:$AJ20,"Р",$F18:$AJ18)</f>
        <v>144</v>
      </c>
      <c r="AL17" s="156">
        <f ca="1">SUMIF($F19:$AJ20,"НУ",$F20:$AJ20)</f>
        <v>0</v>
      </c>
      <c r="AM17" s="127">
        <f ca="1">SUMIF(F17:AJ20,"РВ",F18:AJ18)</f>
        <v>0</v>
      </c>
      <c r="AN17" s="130">
        <f ca="1">AK17+AL17+AM17</f>
        <v>144</v>
      </c>
      <c r="AO17" s="133">
        <f ca="1">AK17/8</f>
        <v>18</v>
      </c>
      <c r="AP17" s="136">
        <f>COUNTIF($F17:$AJ20,"=ВВ")</f>
        <v>10</v>
      </c>
      <c r="AQ17" s="136">
        <f>COUNTIF($F17:$AJ20,"=В")</f>
        <v>0</v>
      </c>
      <c r="AR17" s="124">
        <f>COUNTIF($F17:$AJ20,"=НА")</f>
        <v>0</v>
      </c>
      <c r="AS17" s="124">
        <f>COUNTIF(F17:AJ20,"=ТН")</f>
        <v>0</v>
      </c>
      <c r="AT17" s="124">
        <f>COUNTIF($F17:$AJ20,"=ВД")</f>
        <v>0</v>
      </c>
      <c r="AU17" s="124">
        <f>COUNTIF($F17:$AJ20,"=ВП")</f>
        <v>0</v>
      </c>
      <c r="AV17" s="124">
        <f>COUNTIF($F17:$AJ20,"=ДД")</f>
        <v>0</v>
      </c>
      <c r="AW17" s="124">
        <f>COUNTIF($F17:$AJ20,"=П")</f>
        <v>0</v>
      </c>
      <c r="AX17" s="124">
        <f>COUNTIF($F17:$AJ20,"=ПР")</f>
        <v>0</v>
      </c>
      <c r="AY17" s="95">
        <f>COUNTIF($F17:$AJ20,"=І")</f>
        <v>0</v>
      </c>
      <c r="AZ17" s="95">
        <f>COUNTIF($F17:$AJ20,"=НЗ")</f>
        <v>0</v>
      </c>
      <c r="BA17" s="97" t="str">
        <f>IF(C17&gt;1,[1]Графік!$H$36,"")</f>
        <v/>
      </c>
    </row>
    <row r="18" spans="1:53" ht="15" customHeight="1" x14ac:dyDescent="0.25">
      <c r="A18" s="141"/>
      <c r="B18" s="144"/>
      <c r="C18" s="147"/>
      <c r="D18" s="150"/>
      <c r="E18" s="51"/>
      <c r="F18" s="38" t="str">
        <f t="shared" ref="F18:AG18" si="2">IF(F17="Р",8,"")</f>
        <v/>
      </c>
      <c r="G18" s="39" t="str">
        <f t="shared" si="2"/>
        <v/>
      </c>
      <c r="H18" s="39">
        <f t="shared" si="2"/>
        <v>8</v>
      </c>
      <c r="I18" s="39">
        <f t="shared" si="2"/>
        <v>8</v>
      </c>
      <c r="J18" s="39">
        <f t="shared" si="2"/>
        <v>8</v>
      </c>
      <c r="K18" s="39">
        <f t="shared" si="2"/>
        <v>8</v>
      </c>
      <c r="L18" s="39" t="str">
        <f t="shared" si="2"/>
        <v/>
      </c>
      <c r="M18" s="39" t="str">
        <f t="shared" si="2"/>
        <v/>
      </c>
      <c r="N18" s="39">
        <f t="shared" si="2"/>
        <v>8</v>
      </c>
      <c r="O18" s="39">
        <f t="shared" si="2"/>
        <v>8</v>
      </c>
      <c r="P18" s="39">
        <f t="shared" si="2"/>
        <v>8</v>
      </c>
      <c r="Q18" s="39">
        <f t="shared" si="2"/>
        <v>8</v>
      </c>
      <c r="R18" s="39" t="str">
        <f t="shared" si="2"/>
        <v/>
      </c>
      <c r="S18" s="39" t="str">
        <f t="shared" si="2"/>
        <v/>
      </c>
      <c r="T18" s="39">
        <f t="shared" si="2"/>
        <v>8</v>
      </c>
      <c r="U18" s="39">
        <f t="shared" si="2"/>
        <v>8</v>
      </c>
      <c r="V18" s="39">
        <f t="shared" si="2"/>
        <v>8</v>
      </c>
      <c r="W18" s="39">
        <f t="shared" si="2"/>
        <v>8</v>
      </c>
      <c r="X18" s="39" t="str">
        <f t="shared" si="2"/>
        <v/>
      </c>
      <c r="Y18" s="39" t="str">
        <f t="shared" si="2"/>
        <v/>
      </c>
      <c r="Z18" s="39">
        <f t="shared" si="2"/>
        <v>8</v>
      </c>
      <c r="AA18" s="39">
        <f t="shared" si="2"/>
        <v>8</v>
      </c>
      <c r="AB18" s="39">
        <f t="shared" si="2"/>
        <v>8</v>
      </c>
      <c r="AC18" s="39">
        <f t="shared" si="2"/>
        <v>8</v>
      </c>
      <c r="AD18" s="39" t="str">
        <f t="shared" si="2"/>
        <v/>
      </c>
      <c r="AE18" s="39" t="str">
        <f t="shared" si="2"/>
        <v/>
      </c>
      <c r="AF18" s="39">
        <f t="shared" si="2"/>
        <v>8</v>
      </c>
      <c r="AG18" s="39">
        <f t="shared" si="2"/>
        <v>8</v>
      </c>
      <c r="AH18" s="39"/>
      <c r="AI18" s="39"/>
      <c r="AJ18" s="40"/>
      <c r="AK18" s="162"/>
      <c r="AL18" s="156"/>
      <c r="AM18" s="127"/>
      <c r="AN18" s="130"/>
      <c r="AO18" s="133"/>
      <c r="AP18" s="136"/>
      <c r="AQ18" s="136"/>
      <c r="AR18" s="124"/>
      <c r="AS18" s="124"/>
      <c r="AT18" s="124"/>
      <c r="AU18" s="124"/>
      <c r="AV18" s="124"/>
      <c r="AW18" s="124"/>
      <c r="AX18" s="124"/>
      <c r="AY18" s="95"/>
      <c r="AZ18" s="95"/>
      <c r="BA18" s="98"/>
    </row>
    <row r="19" spans="1:53" ht="15" customHeight="1" x14ac:dyDescent="0.25">
      <c r="A19" s="141"/>
      <c r="B19" s="144"/>
      <c r="C19" s="147"/>
      <c r="D19" s="150"/>
      <c r="E19" s="51"/>
      <c r="F19" s="42" t="str">
        <f t="shared" ref="F19:AJ19" si="3">IF(F20&gt;0,"НУ","")</f>
        <v/>
      </c>
      <c r="G19" s="43" t="str">
        <f t="shared" si="3"/>
        <v/>
      </c>
      <c r="H19" s="43" t="str">
        <f t="shared" si="3"/>
        <v/>
      </c>
      <c r="I19" s="43" t="str">
        <f t="shared" si="3"/>
        <v/>
      </c>
      <c r="J19" s="43" t="str">
        <f t="shared" si="3"/>
        <v/>
      </c>
      <c r="K19" s="43" t="str">
        <f t="shared" si="3"/>
        <v/>
      </c>
      <c r="L19" s="43" t="str">
        <f t="shared" si="3"/>
        <v/>
      </c>
      <c r="M19" s="43" t="str">
        <f t="shared" si="3"/>
        <v/>
      </c>
      <c r="N19" s="43" t="str">
        <f t="shared" si="3"/>
        <v/>
      </c>
      <c r="O19" s="43" t="str">
        <f t="shared" si="3"/>
        <v/>
      </c>
      <c r="P19" s="43" t="str">
        <f t="shared" si="3"/>
        <v/>
      </c>
      <c r="Q19" s="43" t="str">
        <f t="shared" si="3"/>
        <v/>
      </c>
      <c r="R19" s="43" t="str">
        <f t="shared" si="3"/>
        <v/>
      </c>
      <c r="S19" s="43" t="str">
        <f t="shared" si="3"/>
        <v/>
      </c>
      <c r="T19" s="43" t="str">
        <f t="shared" si="3"/>
        <v/>
      </c>
      <c r="U19" s="43" t="str">
        <f t="shared" si="3"/>
        <v/>
      </c>
      <c r="V19" s="43" t="str">
        <f t="shared" si="3"/>
        <v/>
      </c>
      <c r="W19" s="43" t="str">
        <f t="shared" si="3"/>
        <v/>
      </c>
      <c r="X19" s="43" t="str">
        <f t="shared" si="3"/>
        <v/>
      </c>
      <c r="Y19" s="43" t="str">
        <f t="shared" si="3"/>
        <v/>
      </c>
      <c r="Z19" s="43" t="str">
        <f t="shared" si="3"/>
        <v/>
      </c>
      <c r="AA19" s="43" t="str">
        <f t="shared" si="3"/>
        <v/>
      </c>
      <c r="AB19" s="43" t="str">
        <f t="shared" si="3"/>
        <v/>
      </c>
      <c r="AC19" s="43" t="str">
        <f t="shared" si="3"/>
        <v/>
      </c>
      <c r="AD19" s="43" t="str">
        <f t="shared" si="3"/>
        <v/>
      </c>
      <c r="AE19" s="43" t="str">
        <f t="shared" si="3"/>
        <v/>
      </c>
      <c r="AF19" s="43" t="str">
        <f t="shared" si="3"/>
        <v/>
      </c>
      <c r="AG19" s="43" t="str">
        <f t="shared" si="3"/>
        <v/>
      </c>
      <c r="AH19" s="44" t="str">
        <f t="shared" si="3"/>
        <v/>
      </c>
      <c r="AI19" s="44" t="str">
        <f t="shared" si="3"/>
        <v/>
      </c>
      <c r="AJ19" s="45" t="str">
        <f t="shared" si="3"/>
        <v/>
      </c>
      <c r="AK19" s="162"/>
      <c r="AL19" s="156"/>
      <c r="AM19" s="127"/>
      <c r="AN19" s="130"/>
      <c r="AO19" s="133"/>
      <c r="AP19" s="136"/>
      <c r="AQ19" s="136"/>
      <c r="AR19" s="124"/>
      <c r="AS19" s="124"/>
      <c r="AT19" s="124"/>
      <c r="AU19" s="124"/>
      <c r="AV19" s="124"/>
      <c r="AW19" s="124"/>
      <c r="AX19" s="124"/>
      <c r="AY19" s="95"/>
      <c r="AZ19" s="95"/>
      <c r="BA19" s="98"/>
    </row>
    <row r="20" spans="1:53" ht="15" customHeight="1" thickBot="1" x14ac:dyDescent="0.3">
      <c r="A20" s="142"/>
      <c r="B20" s="145"/>
      <c r="C20" s="148"/>
      <c r="D20" s="151"/>
      <c r="E20" s="52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9"/>
      <c r="AK20" s="163"/>
      <c r="AL20" s="157"/>
      <c r="AM20" s="128"/>
      <c r="AN20" s="131"/>
      <c r="AO20" s="134"/>
      <c r="AP20" s="137"/>
      <c r="AQ20" s="137"/>
      <c r="AR20" s="125"/>
      <c r="AS20" s="125"/>
      <c r="AT20" s="125"/>
      <c r="AU20" s="125"/>
      <c r="AV20" s="125"/>
      <c r="AW20" s="125"/>
      <c r="AX20" s="125"/>
      <c r="AY20" s="96"/>
      <c r="AZ20" s="96"/>
      <c r="BA20" s="99"/>
    </row>
    <row r="21" spans="1:53" ht="15" customHeight="1" x14ac:dyDescent="0.25">
      <c r="A21" s="140">
        <v>3</v>
      </c>
      <c r="B21" s="143" t="str">
        <f>IFERROR(VLOOKUP($C21,[1]Списки!$A$1:$C$3999,2,0),"")</f>
        <v/>
      </c>
      <c r="C21" s="146"/>
      <c r="D21" s="149" t="str">
        <f>IFERROR(VLOOKUP($C21,[1]Списки!$A$1:$C$3999,3,0),"")</f>
        <v/>
      </c>
      <c r="E21" s="50"/>
      <c r="F21" s="34" t="str">
        <f>VLOOKUP(F$11,[1]Графік!$E$5:$H$32,3,0)</f>
        <v>ВВ</v>
      </c>
      <c r="G21" s="35" t="str">
        <f>VLOOKUP(G$11,[1]Графік!$E$5:$H$32,3,0)</f>
        <v>ВВ</v>
      </c>
      <c r="H21" s="35" t="str">
        <f>VLOOKUP(H$11,[1]Графік!$E$5:$H$32,3,0)</f>
        <v>Р</v>
      </c>
      <c r="I21" s="35" t="str">
        <f>VLOOKUP(I$11,[1]Графік!$E$5:$H$32,3,0)</f>
        <v>Р</v>
      </c>
      <c r="J21" s="35" t="str">
        <f>VLOOKUP(J$11,[1]Графік!$E$5:$H$32,3,0)</f>
        <v>Р</v>
      </c>
      <c r="K21" s="35" t="str">
        <f>VLOOKUP(K$11,[1]Графік!$E$5:$H$32,3,0)</f>
        <v>Р</v>
      </c>
      <c r="L21" s="35" t="str">
        <f>VLOOKUP(L$11,[1]Графік!$E$5:$H$32,3,0)</f>
        <v>ВВ</v>
      </c>
      <c r="M21" s="35" t="str">
        <f>VLOOKUP(M$11,[1]Графік!$E$5:$H$32,3,0)</f>
        <v>ВВ</v>
      </c>
      <c r="N21" s="35" t="str">
        <f>VLOOKUP(N$11,[1]Графік!$E$5:$H$32,3,0)</f>
        <v>Р</v>
      </c>
      <c r="O21" s="35" t="str">
        <f>VLOOKUP(O$11,[1]Графік!$E$5:$H$32,3,0)</f>
        <v>Р</v>
      </c>
      <c r="P21" s="35" t="str">
        <f>VLOOKUP(P$11,[1]Графік!$E$5:$H$32,3,0)</f>
        <v>Р</v>
      </c>
      <c r="Q21" s="35" t="str">
        <f>VLOOKUP(Q$11,[1]Графік!$E$5:$H$32,3,0)</f>
        <v>Р</v>
      </c>
      <c r="R21" s="35" t="str">
        <f>VLOOKUP(R$11,[1]Графік!$E$5:$H$32,3,0)</f>
        <v>ВВ</v>
      </c>
      <c r="S21" s="35" t="str">
        <f>VLOOKUP(S$11,[1]Графік!$E$5:$H$32,3,0)</f>
        <v>ВВ</v>
      </c>
      <c r="T21" s="35" t="str">
        <f>VLOOKUP(T$11,[1]Графік!$E$5:$H$32,3,0)</f>
        <v>Р</v>
      </c>
      <c r="U21" s="35" t="str">
        <f>VLOOKUP(U$11,[1]Графік!$E$5:$H$32,3,0)</f>
        <v>Р</v>
      </c>
      <c r="V21" s="35" t="str">
        <f>VLOOKUP(V$11,[1]Графік!$E$5:$H$32,3,0)</f>
        <v>Р</v>
      </c>
      <c r="W21" s="35" t="str">
        <f>VLOOKUP(W$11,[1]Графік!$E$5:$H$32,3,0)</f>
        <v>Р</v>
      </c>
      <c r="X21" s="35" t="str">
        <f>VLOOKUP(X$11,[1]Графік!$E$5:$H$32,3,0)</f>
        <v>ВВ</v>
      </c>
      <c r="Y21" s="35" t="str">
        <f>VLOOKUP(Y$11,[1]Графік!$E$5:$H$32,3,0)</f>
        <v>ВВ</v>
      </c>
      <c r="Z21" s="35" t="str">
        <f>VLOOKUP(Z$11,[1]Графік!$E$5:$H$32,3,0)</f>
        <v>Р</v>
      </c>
      <c r="AA21" s="35" t="str">
        <f>VLOOKUP(AA$11,[1]Графік!$E$5:$H$32,3,0)</f>
        <v>Р</v>
      </c>
      <c r="AB21" s="35" t="str">
        <f>VLOOKUP(AB$11,[1]Графік!$E$5:$H$32,3,0)</f>
        <v>Р</v>
      </c>
      <c r="AC21" s="35" t="str">
        <f>VLOOKUP(AC$11,[1]Графік!$E$5:$H$32,3,0)</f>
        <v>Р</v>
      </c>
      <c r="AD21" s="35" t="str">
        <f>VLOOKUP(AD$11,[1]Графік!$E$5:$H$32,3,0)</f>
        <v>ВВ</v>
      </c>
      <c r="AE21" s="35" t="str">
        <f>VLOOKUP(AE$11,[1]Графік!$E$5:$H$32,3,0)</f>
        <v>ВВ</v>
      </c>
      <c r="AF21" s="35" t="str">
        <f>VLOOKUP(AF$11,[1]Графік!$E$5:$H$32,3,0)</f>
        <v>Р</v>
      </c>
      <c r="AG21" s="35" t="str">
        <f>VLOOKUP(AG$11,[1]Графік!$E$5:$H$32,3,0)</f>
        <v>Р</v>
      </c>
      <c r="AH21" s="35"/>
      <c r="AI21" s="35"/>
      <c r="AJ21" s="36"/>
      <c r="AK21" s="162">
        <f ca="1">SUMIF($F21:$AJ24,"Р",$F22:$AJ22)</f>
        <v>144</v>
      </c>
      <c r="AL21" s="156">
        <f ca="1">SUMIF($F23:$AJ24,"НУ",$F24:$AJ24)</f>
        <v>0</v>
      </c>
      <c r="AM21" s="127">
        <f ca="1">SUMIF(F21:AJ24,"РВ",F22:AJ22)</f>
        <v>0</v>
      </c>
      <c r="AN21" s="130">
        <f ca="1">AK21+AL21+AM21</f>
        <v>144</v>
      </c>
      <c r="AO21" s="133">
        <f ca="1">AK21/8</f>
        <v>18</v>
      </c>
      <c r="AP21" s="136">
        <f>COUNTIF($F21:$AJ24,"=ВВ")</f>
        <v>10</v>
      </c>
      <c r="AQ21" s="136">
        <f>COUNTIF($F21:$AJ24,"=В")</f>
        <v>0</v>
      </c>
      <c r="AR21" s="124">
        <f>COUNTIF($F21:$AJ24,"=НА")</f>
        <v>0</v>
      </c>
      <c r="AS21" s="124">
        <f>COUNTIF(F21:AJ24,"=ТН")</f>
        <v>0</v>
      </c>
      <c r="AT21" s="124">
        <f>COUNTIF($F21:$AJ24,"=ВД")</f>
        <v>0</v>
      </c>
      <c r="AU21" s="124">
        <f>COUNTIF($F21:$AJ24,"=ВП")</f>
        <v>0</v>
      </c>
      <c r="AV21" s="124">
        <f>COUNTIF($F21:$AJ24,"=ДД")</f>
        <v>0</v>
      </c>
      <c r="AW21" s="124">
        <f>COUNTIF($F21:$AJ24,"=П")</f>
        <v>0</v>
      </c>
      <c r="AX21" s="124">
        <f>COUNTIF($F21:$AJ24,"=ПР")</f>
        <v>0</v>
      </c>
      <c r="AY21" s="95">
        <f>COUNTIF($F21:$AJ24,"=І")</f>
        <v>0</v>
      </c>
      <c r="AZ21" s="95">
        <f>COUNTIF($F21:$AJ24,"=НЗ")</f>
        <v>0</v>
      </c>
      <c r="BA21" s="97" t="str">
        <f>IF(C21&gt;1,[1]Графік!$H$36,"")</f>
        <v/>
      </c>
    </row>
    <row r="22" spans="1:53" ht="15" customHeight="1" x14ac:dyDescent="0.25">
      <c r="A22" s="141"/>
      <c r="B22" s="144"/>
      <c r="C22" s="147"/>
      <c r="D22" s="150"/>
      <c r="E22" s="51"/>
      <c r="F22" s="38" t="str">
        <f t="shared" ref="F22:AG22" si="4">IF(F21="Р",8,"")</f>
        <v/>
      </c>
      <c r="G22" s="39" t="str">
        <f t="shared" si="4"/>
        <v/>
      </c>
      <c r="H22" s="39">
        <f t="shared" si="4"/>
        <v>8</v>
      </c>
      <c r="I22" s="39">
        <f t="shared" si="4"/>
        <v>8</v>
      </c>
      <c r="J22" s="39">
        <f t="shared" si="4"/>
        <v>8</v>
      </c>
      <c r="K22" s="39">
        <f t="shared" si="4"/>
        <v>8</v>
      </c>
      <c r="L22" s="39" t="str">
        <f t="shared" si="4"/>
        <v/>
      </c>
      <c r="M22" s="39" t="str">
        <f t="shared" si="4"/>
        <v/>
      </c>
      <c r="N22" s="39">
        <f t="shared" si="4"/>
        <v>8</v>
      </c>
      <c r="O22" s="39">
        <f t="shared" si="4"/>
        <v>8</v>
      </c>
      <c r="P22" s="39">
        <f t="shared" si="4"/>
        <v>8</v>
      </c>
      <c r="Q22" s="39">
        <f t="shared" si="4"/>
        <v>8</v>
      </c>
      <c r="R22" s="39" t="str">
        <f t="shared" si="4"/>
        <v/>
      </c>
      <c r="S22" s="39" t="str">
        <f t="shared" si="4"/>
        <v/>
      </c>
      <c r="T22" s="39">
        <f t="shared" si="4"/>
        <v>8</v>
      </c>
      <c r="U22" s="39">
        <f t="shared" si="4"/>
        <v>8</v>
      </c>
      <c r="V22" s="39">
        <f t="shared" si="4"/>
        <v>8</v>
      </c>
      <c r="W22" s="39">
        <f t="shared" si="4"/>
        <v>8</v>
      </c>
      <c r="X22" s="39" t="str">
        <f t="shared" si="4"/>
        <v/>
      </c>
      <c r="Y22" s="39" t="str">
        <f t="shared" si="4"/>
        <v/>
      </c>
      <c r="Z22" s="39">
        <f t="shared" si="4"/>
        <v>8</v>
      </c>
      <c r="AA22" s="39">
        <f t="shared" si="4"/>
        <v>8</v>
      </c>
      <c r="AB22" s="39">
        <f t="shared" si="4"/>
        <v>8</v>
      </c>
      <c r="AC22" s="39">
        <f t="shared" si="4"/>
        <v>8</v>
      </c>
      <c r="AD22" s="39" t="str">
        <f t="shared" si="4"/>
        <v/>
      </c>
      <c r="AE22" s="39" t="str">
        <f t="shared" si="4"/>
        <v/>
      </c>
      <c r="AF22" s="39">
        <f t="shared" si="4"/>
        <v>8</v>
      </c>
      <c r="AG22" s="39">
        <f t="shared" si="4"/>
        <v>8</v>
      </c>
      <c r="AH22" s="39"/>
      <c r="AI22" s="39"/>
      <c r="AJ22" s="40"/>
      <c r="AK22" s="162"/>
      <c r="AL22" s="156"/>
      <c r="AM22" s="127"/>
      <c r="AN22" s="130"/>
      <c r="AO22" s="133"/>
      <c r="AP22" s="136"/>
      <c r="AQ22" s="136"/>
      <c r="AR22" s="124"/>
      <c r="AS22" s="124"/>
      <c r="AT22" s="124"/>
      <c r="AU22" s="124"/>
      <c r="AV22" s="124"/>
      <c r="AW22" s="124"/>
      <c r="AX22" s="124"/>
      <c r="AY22" s="95"/>
      <c r="AZ22" s="95"/>
      <c r="BA22" s="98"/>
    </row>
    <row r="23" spans="1:53" ht="15" customHeight="1" x14ac:dyDescent="0.25">
      <c r="A23" s="141"/>
      <c r="B23" s="144"/>
      <c r="C23" s="147"/>
      <c r="D23" s="150"/>
      <c r="E23" s="51"/>
      <c r="F23" s="42" t="str">
        <f t="shared" ref="F23:AJ23" si="5">IF(F24&gt;0,"НУ","")</f>
        <v/>
      </c>
      <c r="G23" s="43" t="str">
        <f t="shared" si="5"/>
        <v/>
      </c>
      <c r="H23" s="43" t="str">
        <f t="shared" si="5"/>
        <v/>
      </c>
      <c r="I23" s="43" t="str">
        <f t="shared" si="5"/>
        <v/>
      </c>
      <c r="J23" s="43" t="str">
        <f t="shared" si="5"/>
        <v/>
      </c>
      <c r="K23" s="43" t="str">
        <f t="shared" si="5"/>
        <v/>
      </c>
      <c r="L23" s="43" t="str">
        <f t="shared" si="5"/>
        <v/>
      </c>
      <c r="M23" s="43" t="str">
        <f t="shared" si="5"/>
        <v/>
      </c>
      <c r="N23" s="43" t="str">
        <f t="shared" si="5"/>
        <v/>
      </c>
      <c r="O23" s="43" t="str">
        <f t="shared" si="5"/>
        <v/>
      </c>
      <c r="P23" s="43" t="str">
        <f t="shared" si="5"/>
        <v/>
      </c>
      <c r="Q23" s="43" t="str">
        <f t="shared" si="5"/>
        <v/>
      </c>
      <c r="R23" s="43" t="str">
        <f t="shared" si="5"/>
        <v/>
      </c>
      <c r="S23" s="43" t="str">
        <f t="shared" si="5"/>
        <v/>
      </c>
      <c r="T23" s="43" t="str">
        <f t="shared" si="5"/>
        <v/>
      </c>
      <c r="U23" s="43" t="str">
        <f t="shared" si="5"/>
        <v/>
      </c>
      <c r="V23" s="43" t="str">
        <f t="shared" si="5"/>
        <v/>
      </c>
      <c r="W23" s="43" t="str">
        <f t="shared" si="5"/>
        <v/>
      </c>
      <c r="X23" s="43" t="str">
        <f t="shared" si="5"/>
        <v/>
      </c>
      <c r="Y23" s="43" t="str">
        <f t="shared" si="5"/>
        <v/>
      </c>
      <c r="Z23" s="43" t="str">
        <f t="shared" si="5"/>
        <v/>
      </c>
      <c r="AA23" s="43" t="str">
        <f t="shared" si="5"/>
        <v/>
      </c>
      <c r="AB23" s="43" t="str">
        <f t="shared" si="5"/>
        <v/>
      </c>
      <c r="AC23" s="43" t="str">
        <f t="shared" si="5"/>
        <v/>
      </c>
      <c r="AD23" s="43" t="str">
        <f t="shared" si="5"/>
        <v/>
      </c>
      <c r="AE23" s="43" t="str">
        <f t="shared" si="5"/>
        <v/>
      </c>
      <c r="AF23" s="43" t="str">
        <f t="shared" si="5"/>
        <v/>
      </c>
      <c r="AG23" s="43" t="str">
        <f t="shared" si="5"/>
        <v/>
      </c>
      <c r="AH23" s="44" t="str">
        <f t="shared" si="5"/>
        <v/>
      </c>
      <c r="AI23" s="44" t="str">
        <f t="shared" si="5"/>
        <v/>
      </c>
      <c r="AJ23" s="45" t="str">
        <f t="shared" si="5"/>
        <v/>
      </c>
      <c r="AK23" s="162"/>
      <c r="AL23" s="156"/>
      <c r="AM23" s="127"/>
      <c r="AN23" s="130"/>
      <c r="AO23" s="133"/>
      <c r="AP23" s="136"/>
      <c r="AQ23" s="136"/>
      <c r="AR23" s="124"/>
      <c r="AS23" s="124"/>
      <c r="AT23" s="124"/>
      <c r="AU23" s="124"/>
      <c r="AV23" s="124"/>
      <c r="AW23" s="124"/>
      <c r="AX23" s="124"/>
      <c r="AY23" s="95"/>
      <c r="AZ23" s="95"/>
      <c r="BA23" s="98"/>
    </row>
    <row r="24" spans="1:53" ht="15" customHeight="1" thickBot="1" x14ac:dyDescent="0.3">
      <c r="A24" s="142"/>
      <c r="B24" s="145"/>
      <c r="C24" s="148"/>
      <c r="D24" s="151"/>
      <c r="E24" s="52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9"/>
      <c r="AK24" s="163"/>
      <c r="AL24" s="157"/>
      <c r="AM24" s="128"/>
      <c r="AN24" s="131"/>
      <c r="AO24" s="134"/>
      <c r="AP24" s="137"/>
      <c r="AQ24" s="137"/>
      <c r="AR24" s="125"/>
      <c r="AS24" s="125"/>
      <c r="AT24" s="125"/>
      <c r="AU24" s="125"/>
      <c r="AV24" s="125"/>
      <c r="AW24" s="125"/>
      <c r="AX24" s="125"/>
      <c r="AY24" s="96"/>
      <c r="AZ24" s="96"/>
      <c r="BA24" s="99"/>
    </row>
    <row r="25" spans="1:53" ht="15" customHeight="1" x14ac:dyDescent="0.25">
      <c r="A25" s="140">
        <v>4</v>
      </c>
      <c r="B25" s="143" t="str">
        <f>IFERROR(VLOOKUP($C25,[1]Списки!$A$1:$C$3999,2,0),"")</f>
        <v/>
      </c>
      <c r="C25" s="146"/>
      <c r="D25" s="149" t="str">
        <f>IFERROR(VLOOKUP($C25,[1]Списки!$A$1:$C$3999,3,0),"")</f>
        <v/>
      </c>
      <c r="E25" s="50"/>
      <c r="F25" s="34" t="str">
        <f>VLOOKUP(F$11,[1]Графік!$E$5:$H$32,3,0)</f>
        <v>ВВ</v>
      </c>
      <c r="G25" s="35" t="str">
        <f>VLOOKUP(G$11,[1]Графік!$E$5:$H$32,3,0)</f>
        <v>ВВ</v>
      </c>
      <c r="H25" s="35" t="str">
        <f>VLOOKUP(H$11,[1]Графік!$E$5:$H$32,3,0)</f>
        <v>Р</v>
      </c>
      <c r="I25" s="35" t="str">
        <f>VLOOKUP(I$11,[1]Графік!$E$5:$H$32,3,0)</f>
        <v>Р</v>
      </c>
      <c r="J25" s="35" t="str">
        <f>VLOOKUP(J$11,[1]Графік!$E$5:$H$32,3,0)</f>
        <v>Р</v>
      </c>
      <c r="K25" s="35" t="str">
        <f>VLOOKUP(K$11,[1]Графік!$E$5:$H$32,3,0)</f>
        <v>Р</v>
      </c>
      <c r="L25" s="35" t="str">
        <f>VLOOKUP(L$11,[1]Графік!$E$5:$H$32,3,0)</f>
        <v>ВВ</v>
      </c>
      <c r="M25" s="35" t="str">
        <f>VLOOKUP(M$11,[1]Графік!$E$5:$H$32,3,0)</f>
        <v>ВВ</v>
      </c>
      <c r="N25" s="35" t="str">
        <f>VLOOKUP(N$11,[1]Графік!$E$5:$H$32,3,0)</f>
        <v>Р</v>
      </c>
      <c r="O25" s="35" t="str">
        <f>VLOOKUP(O$11,[1]Графік!$E$5:$H$32,3,0)</f>
        <v>Р</v>
      </c>
      <c r="P25" s="35" t="str">
        <f>VLOOKUP(P$11,[1]Графік!$E$5:$H$32,3,0)</f>
        <v>Р</v>
      </c>
      <c r="Q25" s="35" t="str">
        <f>VLOOKUP(Q$11,[1]Графік!$E$5:$H$32,3,0)</f>
        <v>Р</v>
      </c>
      <c r="R25" s="35" t="str">
        <f>VLOOKUP(R$11,[1]Графік!$E$5:$H$32,3,0)</f>
        <v>ВВ</v>
      </c>
      <c r="S25" s="35" t="str">
        <f>VLOOKUP(S$11,[1]Графік!$E$5:$H$32,3,0)</f>
        <v>ВВ</v>
      </c>
      <c r="T25" s="35" t="str">
        <f>VLOOKUP(T$11,[1]Графік!$E$5:$H$32,3,0)</f>
        <v>Р</v>
      </c>
      <c r="U25" s="35" t="str">
        <f>VLOOKUP(U$11,[1]Графік!$E$5:$H$32,3,0)</f>
        <v>Р</v>
      </c>
      <c r="V25" s="35" t="str">
        <f>VLOOKUP(V$11,[1]Графік!$E$5:$H$32,3,0)</f>
        <v>Р</v>
      </c>
      <c r="W25" s="35" t="str">
        <f>VLOOKUP(W$11,[1]Графік!$E$5:$H$32,3,0)</f>
        <v>Р</v>
      </c>
      <c r="X25" s="35" t="str">
        <f>VLOOKUP(X$11,[1]Графік!$E$5:$H$32,3,0)</f>
        <v>ВВ</v>
      </c>
      <c r="Y25" s="35" t="str">
        <f>VLOOKUP(Y$11,[1]Графік!$E$5:$H$32,3,0)</f>
        <v>ВВ</v>
      </c>
      <c r="Z25" s="35" t="str">
        <f>VLOOKUP(Z$11,[1]Графік!$E$5:$H$32,3,0)</f>
        <v>Р</v>
      </c>
      <c r="AA25" s="35" t="str">
        <f>VLOOKUP(AA$11,[1]Графік!$E$5:$H$32,3,0)</f>
        <v>Р</v>
      </c>
      <c r="AB25" s="35" t="str">
        <f>VLOOKUP(AB$11,[1]Графік!$E$5:$H$32,3,0)</f>
        <v>Р</v>
      </c>
      <c r="AC25" s="35" t="str">
        <f>VLOOKUP(AC$11,[1]Графік!$E$5:$H$32,3,0)</f>
        <v>Р</v>
      </c>
      <c r="AD25" s="35" t="str">
        <f>VLOOKUP(AD$11,[1]Графік!$E$5:$H$32,3,0)</f>
        <v>ВВ</v>
      </c>
      <c r="AE25" s="35" t="str">
        <f>VLOOKUP(AE$11,[1]Графік!$E$5:$H$32,3,0)</f>
        <v>ВВ</v>
      </c>
      <c r="AF25" s="35" t="str">
        <f>VLOOKUP(AF$11,[1]Графік!$E$5:$H$32,3,0)</f>
        <v>Р</v>
      </c>
      <c r="AG25" s="35" t="str">
        <f>VLOOKUP(AG$11,[1]Графік!$E$5:$H$32,3,0)</f>
        <v>Р</v>
      </c>
      <c r="AH25" s="35"/>
      <c r="AI25" s="35"/>
      <c r="AJ25" s="36"/>
      <c r="AK25" s="162">
        <f ca="1">SUMIF($F25:$AJ28,"Р",$F26:$AJ26)</f>
        <v>144</v>
      </c>
      <c r="AL25" s="156">
        <f ca="1">SUMIF($F27:$AJ28,"НУ",$F28:$AJ28)</f>
        <v>0</v>
      </c>
      <c r="AM25" s="127">
        <f ca="1">SUMIF(F25:AJ28,"РВ",F26:AJ26)</f>
        <v>0</v>
      </c>
      <c r="AN25" s="130">
        <f ca="1">AK25+AL25+AM25</f>
        <v>144</v>
      </c>
      <c r="AO25" s="133">
        <f ca="1">AK25/8</f>
        <v>18</v>
      </c>
      <c r="AP25" s="136">
        <f>COUNTIF($F25:$AJ28,"=ВВ")</f>
        <v>10</v>
      </c>
      <c r="AQ25" s="136">
        <f>COUNTIF($F25:$AJ28,"=В")</f>
        <v>0</v>
      </c>
      <c r="AR25" s="124">
        <f>COUNTIF($F25:$AJ28,"=НА")</f>
        <v>0</v>
      </c>
      <c r="AS25" s="124">
        <f>COUNTIF(F25:AJ28,"=ТН")</f>
        <v>0</v>
      </c>
      <c r="AT25" s="124">
        <f>COUNTIF($F25:$AJ28,"=ВД")</f>
        <v>0</v>
      </c>
      <c r="AU25" s="124">
        <f>COUNTIF($F25:$AJ28,"=ВП")</f>
        <v>0</v>
      </c>
      <c r="AV25" s="124">
        <f>COUNTIF($F25:$AJ28,"=ДД")</f>
        <v>0</v>
      </c>
      <c r="AW25" s="124">
        <f>COUNTIF($F25:$AJ28,"=П")</f>
        <v>0</v>
      </c>
      <c r="AX25" s="124">
        <f>COUNTIF($F25:$AJ28,"=ПР")</f>
        <v>0</v>
      </c>
      <c r="AY25" s="95">
        <f>COUNTIF($F25:$AJ28,"=І")</f>
        <v>0</v>
      </c>
      <c r="AZ25" s="95">
        <f>COUNTIF($F25:$AJ28,"=НЗ")</f>
        <v>0</v>
      </c>
      <c r="BA25" s="97" t="str">
        <f>IF(C25&gt;1,[1]Графік!$H$36,"")</f>
        <v/>
      </c>
    </row>
    <row r="26" spans="1:53" ht="15" customHeight="1" x14ac:dyDescent="0.25">
      <c r="A26" s="141"/>
      <c r="B26" s="144"/>
      <c r="C26" s="147"/>
      <c r="D26" s="150"/>
      <c r="E26" s="51"/>
      <c r="F26" s="38" t="str">
        <f t="shared" ref="F26:AG26" si="6">IF(F25="Р",8,"")</f>
        <v/>
      </c>
      <c r="G26" s="39" t="str">
        <f t="shared" si="6"/>
        <v/>
      </c>
      <c r="H26" s="39">
        <f t="shared" si="6"/>
        <v>8</v>
      </c>
      <c r="I26" s="39">
        <f t="shared" si="6"/>
        <v>8</v>
      </c>
      <c r="J26" s="39">
        <f t="shared" si="6"/>
        <v>8</v>
      </c>
      <c r="K26" s="39">
        <f t="shared" si="6"/>
        <v>8</v>
      </c>
      <c r="L26" s="39" t="str">
        <f t="shared" si="6"/>
        <v/>
      </c>
      <c r="M26" s="39" t="str">
        <f t="shared" si="6"/>
        <v/>
      </c>
      <c r="N26" s="39">
        <f t="shared" si="6"/>
        <v>8</v>
      </c>
      <c r="O26" s="39">
        <f t="shared" si="6"/>
        <v>8</v>
      </c>
      <c r="P26" s="39">
        <f t="shared" si="6"/>
        <v>8</v>
      </c>
      <c r="Q26" s="39">
        <f t="shared" si="6"/>
        <v>8</v>
      </c>
      <c r="R26" s="39" t="str">
        <f t="shared" si="6"/>
        <v/>
      </c>
      <c r="S26" s="39" t="str">
        <f t="shared" si="6"/>
        <v/>
      </c>
      <c r="T26" s="39">
        <f t="shared" si="6"/>
        <v>8</v>
      </c>
      <c r="U26" s="39">
        <f t="shared" si="6"/>
        <v>8</v>
      </c>
      <c r="V26" s="39">
        <f t="shared" si="6"/>
        <v>8</v>
      </c>
      <c r="W26" s="39">
        <f t="shared" si="6"/>
        <v>8</v>
      </c>
      <c r="X26" s="39" t="str">
        <f t="shared" si="6"/>
        <v/>
      </c>
      <c r="Y26" s="39" t="str">
        <f t="shared" si="6"/>
        <v/>
      </c>
      <c r="Z26" s="39">
        <f t="shared" si="6"/>
        <v>8</v>
      </c>
      <c r="AA26" s="39">
        <f t="shared" si="6"/>
        <v>8</v>
      </c>
      <c r="AB26" s="39">
        <f t="shared" si="6"/>
        <v>8</v>
      </c>
      <c r="AC26" s="39">
        <f t="shared" si="6"/>
        <v>8</v>
      </c>
      <c r="AD26" s="39" t="str">
        <f t="shared" si="6"/>
        <v/>
      </c>
      <c r="AE26" s="39" t="str">
        <f t="shared" si="6"/>
        <v/>
      </c>
      <c r="AF26" s="39">
        <f t="shared" si="6"/>
        <v>8</v>
      </c>
      <c r="AG26" s="39">
        <f t="shared" si="6"/>
        <v>8</v>
      </c>
      <c r="AH26" s="39"/>
      <c r="AI26" s="39"/>
      <c r="AJ26" s="40"/>
      <c r="AK26" s="162"/>
      <c r="AL26" s="156"/>
      <c r="AM26" s="127"/>
      <c r="AN26" s="130"/>
      <c r="AO26" s="133"/>
      <c r="AP26" s="136"/>
      <c r="AQ26" s="136"/>
      <c r="AR26" s="124"/>
      <c r="AS26" s="124"/>
      <c r="AT26" s="124"/>
      <c r="AU26" s="124"/>
      <c r="AV26" s="124"/>
      <c r="AW26" s="124"/>
      <c r="AX26" s="124"/>
      <c r="AY26" s="95"/>
      <c r="AZ26" s="95"/>
      <c r="BA26" s="98"/>
    </row>
    <row r="27" spans="1:53" ht="15" customHeight="1" x14ac:dyDescent="0.25">
      <c r="A27" s="141"/>
      <c r="B27" s="144"/>
      <c r="C27" s="147"/>
      <c r="D27" s="150"/>
      <c r="E27" s="51"/>
      <c r="F27" s="42" t="str">
        <f t="shared" ref="F27:AJ27" si="7">IF(F28&gt;0,"НУ","")</f>
        <v/>
      </c>
      <c r="G27" s="43" t="str">
        <f t="shared" si="7"/>
        <v/>
      </c>
      <c r="H27" s="43" t="str">
        <f t="shared" si="7"/>
        <v/>
      </c>
      <c r="I27" s="43" t="str">
        <f t="shared" si="7"/>
        <v/>
      </c>
      <c r="J27" s="43" t="str">
        <f t="shared" si="7"/>
        <v/>
      </c>
      <c r="K27" s="43" t="str">
        <f t="shared" si="7"/>
        <v/>
      </c>
      <c r="L27" s="43" t="str">
        <f t="shared" si="7"/>
        <v/>
      </c>
      <c r="M27" s="43" t="str">
        <f t="shared" si="7"/>
        <v/>
      </c>
      <c r="N27" s="43" t="str">
        <f t="shared" si="7"/>
        <v/>
      </c>
      <c r="O27" s="43" t="str">
        <f t="shared" si="7"/>
        <v/>
      </c>
      <c r="P27" s="43" t="str">
        <f t="shared" si="7"/>
        <v/>
      </c>
      <c r="Q27" s="43" t="str">
        <f t="shared" si="7"/>
        <v/>
      </c>
      <c r="R27" s="43" t="str">
        <f t="shared" si="7"/>
        <v/>
      </c>
      <c r="S27" s="43" t="str">
        <f t="shared" si="7"/>
        <v/>
      </c>
      <c r="T27" s="43" t="str">
        <f t="shared" si="7"/>
        <v/>
      </c>
      <c r="U27" s="43" t="str">
        <f t="shared" si="7"/>
        <v/>
      </c>
      <c r="V27" s="43" t="str">
        <f t="shared" si="7"/>
        <v/>
      </c>
      <c r="W27" s="43" t="str">
        <f t="shared" si="7"/>
        <v/>
      </c>
      <c r="X27" s="43" t="str">
        <f t="shared" si="7"/>
        <v/>
      </c>
      <c r="Y27" s="43" t="str">
        <f t="shared" si="7"/>
        <v/>
      </c>
      <c r="Z27" s="43" t="str">
        <f t="shared" si="7"/>
        <v/>
      </c>
      <c r="AA27" s="43" t="str">
        <f t="shared" si="7"/>
        <v/>
      </c>
      <c r="AB27" s="43" t="str">
        <f t="shared" si="7"/>
        <v/>
      </c>
      <c r="AC27" s="43" t="str">
        <f t="shared" si="7"/>
        <v/>
      </c>
      <c r="AD27" s="43" t="str">
        <f t="shared" si="7"/>
        <v/>
      </c>
      <c r="AE27" s="43" t="str">
        <f t="shared" si="7"/>
        <v/>
      </c>
      <c r="AF27" s="43" t="str">
        <f t="shared" si="7"/>
        <v/>
      </c>
      <c r="AG27" s="43" t="str">
        <f t="shared" si="7"/>
        <v/>
      </c>
      <c r="AH27" s="44" t="str">
        <f t="shared" si="7"/>
        <v/>
      </c>
      <c r="AI27" s="44" t="str">
        <f t="shared" si="7"/>
        <v/>
      </c>
      <c r="AJ27" s="45" t="str">
        <f t="shared" si="7"/>
        <v/>
      </c>
      <c r="AK27" s="162"/>
      <c r="AL27" s="156"/>
      <c r="AM27" s="127"/>
      <c r="AN27" s="130"/>
      <c r="AO27" s="133"/>
      <c r="AP27" s="136"/>
      <c r="AQ27" s="136"/>
      <c r="AR27" s="124"/>
      <c r="AS27" s="124"/>
      <c r="AT27" s="124"/>
      <c r="AU27" s="124"/>
      <c r="AV27" s="124"/>
      <c r="AW27" s="124"/>
      <c r="AX27" s="124"/>
      <c r="AY27" s="95"/>
      <c r="AZ27" s="95"/>
      <c r="BA27" s="98"/>
    </row>
    <row r="28" spans="1:53" ht="15" customHeight="1" thickBot="1" x14ac:dyDescent="0.3">
      <c r="A28" s="142"/>
      <c r="B28" s="145"/>
      <c r="C28" s="148"/>
      <c r="D28" s="151"/>
      <c r="E28" s="52"/>
      <c r="F28" s="47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9"/>
      <c r="AK28" s="163"/>
      <c r="AL28" s="157"/>
      <c r="AM28" s="128"/>
      <c r="AN28" s="131"/>
      <c r="AO28" s="134"/>
      <c r="AP28" s="137"/>
      <c r="AQ28" s="137"/>
      <c r="AR28" s="125"/>
      <c r="AS28" s="125"/>
      <c r="AT28" s="125"/>
      <c r="AU28" s="125"/>
      <c r="AV28" s="125"/>
      <c r="AW28" s="125"/>
      <c r="AX28" s="125"/>
      <c r="AY28" s="96"/>
      <c r="AZ28" s="96"/>
      <c r="BA28" s="99"/>
    </row>
    <row r="29" spans="1:53" ht="15" customHeight="1" x14ac:dyDescent="0.25">
      <c r="A29" s="140">
        <v>5</v>
      </c>
      <c r="B29" s="143" t="str">
        <f>IFERROR(VLOOKUP($C29,[1]Списки!$A$1:$C$3999,2,0),"")</f>
        <v/>
      </c>
      <c r="C29" s="146"/>
      <c r="D29" s="149" t="str">
        <f>IFERROR(VLOOKUP($C29,[1]Списки!$A$1:$C$3999,3,0),"")</f>
        <v/>
      </c>
      <c r="E29" s="50"/>
      <c r="F29" s="34" t="str">
        <f>VLOOKUP(F$11,[1]Графік!$E$5:$H$32,3,0)</f>
        <v>ВВ</v>
      </c>
      <c r="G29" s="35" t="str">
        <f>VLOOKUP(G$11,[1]Графік!$E$5:$H$32,3,0)</f>
        <v>ВВ</v>
      </c>
      <c r="H29" s="35" t="str">
        <f>VLOOKUP(H$11,[1]Графік!$E$5:$H$32,3,0)</f>
        <v>Р</v>
      </c>
      <c r="I29" s="35" t="str">
        <f>VLOOKUP(I$11,[1]Графік!$E$5:$H$32,3,0)</f>
        <v>Р</v>
      </c>
      <c r="J29" s="35" t="str">
        <f>VLOOKUP(J$11,[1]Графік!$E$5:$H$32,3,0)</f>
        <v>Р</v>
      </c>
      <c r="K29" s="35" t="str">
        <f>VLOOKUP(K$11,[1]Графік!$E$5:$H$32,3,0)</f>
        <v>Р</v>
      </c>
      <c r="L29" s="35" t="str">
        <f>VLOOKUP(L$11,[1]Графік!$E$5:$H$32,3,0)</f>
        <v>ВВ</v>
      </c>
      <c r="M29" s="35" t="str">
        <f>VLOOKUP(M$11,[1]Графік!$E$5:$H$32,3,0)</f>
        <v>ВВ</v>
      </c>
      <c r="N29" s="35" t="str">
        <f>VLOOKUP(N$11,[1]Графік!$E$5:$H$32,3,0)</f>
        <v>Р</v>
      </c>
      <c r="O29" s="35" t="str">
        <f>VLOOKUP(O$11,[1]Графік!$E$5:$H$32,3,0)</f>
        <v>Р</v>
      </c>
      <c r="P29" s="35" t="str">
        <f>VLOOKUP(P$11,[1]Графік!$E$5:$H$32,3,0)</f>
        <v>Р</v>
      </c>
      <c r="Q29" s="35" t="str">
        <f>VLOOKUP(Q$11,[1]Графік!$E$5:$H$32,3,0)</f>
        <v>Р</v>
      </c>
      <c r="R29" s="35" t="str">
        <f>VLOOKUP(R$11,[1]Графік!$E$5:$H$32,3,0)</f>
        <v>ВВ</v>
      </c>
      <c r="S29" s="35" t="str">
        <f>VLOOKUP(S$11,[1]Графік!$E$5:$H$32,3,0)</f>
        <v>ВВ</v>
      </c>
      <c r="T29" s="35" t="str">
        <f>VLOOKUP(T$11,[1]Графік!$E$5:$H$32,3,0)</f>
        <v>Р</v>
      </c>
      <c r="U29" s="35" t="str">
        <f>VLOOKUP(U$11,[1]Графік!$E$5:$H$32,3,0)</f>
        <v>Р</v>
      </c>
      <c r="V29" s="35" t="str">
        <f>VLOOKUP(V$11,[1]Графік!$E$5:$H$32,3,0)</f>
        <v>Р</v>
      </c>
      <c r="W29" s="35" t="str">
        <f>VLOOKUP(W$11,[1]Графік!$E$5:$H$32,3,0)</f>
        <v>Р</v>
      </c>
      <c r="X29" s="35" t="str">
        <f>VLOOKUP(X$11,[1]Графік!$E$5:$H$32,3,0)</f>
        <v>ВВ</v>
      </c>
      <c r="Y29" s="35" t="str">
        <f>VLOOKUP(Y$11,[1]Графік!$E$5:$H$32,3,0)</f>
        <v>ВВ</v>
      </c>
      <c r="Z29" s="35" t="str">
        <f>VLOOKUP(Z$11,[1]Графік!$E$5:$H$32,3,0)</f>
        <v>Р</v>
      </c>
      <c r="AA29" s="35" t="str">
        <f>VLOOKUP(AA$11,[1]Графік!$E$5:$H$32,3,0)</f>
        <v>Р</v>
      </c>
      <c r="AB29" s="35" t="str">
        <f>VLOOKUP(AB$11,[1]Графік!$E$5:$H$32,3,0)</f>
        <v>Р</v>
      </c>
      <c r="AC29" s="35" t="str">
        <f>VLOOKUP(AC$11,[1]Графік!$E$5:$H$32,3,0)</f>
        <v>Р</v>
      </c>
      <c r="AD29" s="35" t="str">
        <f>VLOOKUP(AD$11,[1]Графік!$E$5:$H$32,3,0)</f>
        <v>ВВ</v>
      </c>
      <c r="AE29" s="35" t="str">
        <f>VLOOKUP(AE$11,[1]Графік!$E$5:$H$32,3,0)</f>
        <v>ВВ</v>
      </c>
      <c r="AF29" s="35" t="str">
        <f>VLOOKUP(AF$11,[1]Графік!$E$5:$H$32,3,0)</f>
        <v>Р</v>
      </c>
      <c r="AG29" s="35" t="str">
        <f>VLOOKUP(AG$11,[1]Графік!$E$5:$H$32,3,0)</f>
        <v>Р</v>
      </c>
      <c r="AH29" s="35"/>
      <c r="AI29" s="35"/>
      <c r="AJ29" s="36"/>
      <c r="AK29" s="162">
        <f ca="1">SUMIF($F29:$AJ32,"Р",$F30:$AJ30)</f>
        <v>144</v>
      </c>
      <c r="AL29" s="156">
        <f ca="1">SUMIF($F31:$AJ32,"НУ",$F32:$AJ32)</f>
        <v>0</v>
      </c>
      <c r="AM29" s="127">
        <f ca="1">SUMIF(F29:AJ32,"РВ",F30:AJ30)</f>
        <v>0</v>
      </c>
      <c r="AN29" s="130">
        <f ca="1">AK29+AL29+AM29</f>
        <v>144</v>
      </c>
      <c r="AO29" s="133">
        <f ca="1">AK29/8</f>
        <v>18</v>
      </c>
      <c r="AP29" s="136">
        <f>COUNTIF($F29:$AJ32,"=ВВ")</f>
        <v>10</v>
      </c>
      <c r="AQ29" s="136">
        <f>COUNTIF($F29:$AJ32,"=В")</f>
        <v>0</v>
      </c>
      <c r="AR29" s="124">
        <f>COUNTIF($F29:$AJ32,"=НА")</f>
        <v>0</v>
      </c>
      <c r="AS29" s="124">
        <f>COUNTIF(F29:AJ32,"=ТН")</f>
        <v>0</v>
      </c>
      <c r="AT29" s="124">
        <f>COUNTIF($F29:$AJ32,"=ВД")</f>
        <v>0</v>
      </c>
      <c r="AU29" s="124">
        <f>COUNTIF($F29:$AJ32,"=ВП")</f>
        <v>0</v>
      </c>
      <c r="AV29" s="124">
        <f>COUNTIF($F29:$AJ32,"=ДД")</f>
        <v>0</v>
      </c>
      <c r="AW29" s="124">
        <f>COUNTIF($F29:$AJ32,"=П")</f>
        <v>0</v>
      </c>
      <c r="AX29" s="124">
        <f>COUNTIF($F29:$AJ32,"=ПР")</f>
        <v>0</v>
      </c>
      <c r="AY29" s="95">
        <f>COUNTIF($F29:$AJ32,"=І")</f>
        <v>0</v>
      </c>
      <c r="AZ29" s="95">
        <f>COUNTIF($F29:$AJ32,"=НЗ")</f>
        <v>0</v>
      </c>
      <c r="BA29" s="97" t="str">
        <f>IF(C29&gt;1,[1]Графік!$H$36,"")</f>
        <v/>
      </c>
    </row>
    <row r="30" spans="1:53" ht="15" customHeight="1" x14ac:dyDescent="0.25">
      <c r="A30" s="141"/>
      <c r="B30" s="144"/>
      <c r="C30" s="147"/>
      <c r="D30" s="150"/>
      <c r="E30" s="51"/>
      <c r="F30" s="38" t="str">
        <f t="shared" ref="F30:AG30" si="8">IF(F29="Р",8,"")</f>
        <v/>
      </c>
      <c r="G30" s="39" t="str">
        <f t="shared" si="8"/>
        <v/>
      </c>
      <c r="H30" s="39">
        <f t="shared" si="8"/>
        <v>8</v>
      </c>
      <c r="I30" s="39">
        <f t="shared" si="8"/>
        <v>8</v>
      </c>
      <c r="J30" s="39">
        <f t="shared" si="8"/>
        <v>8</v>
      </c>
      <c r="K30" s="39">
        <f t="shared" si="8"/>
        <v>8</v>
      </c>
      <c r="L30" s="39" t="str">
        <f t="shared" si="8"/>
        <v/>
      </c>
      <c r="M30" s="39" t="str">
        <f t="shared" si="8"/>
        <v/>
      </c>
      <c r="N30" s="39">
        <f t="shared" si="8"/>
        <v>8</v>
      </c>
      <c r="O30" s="39">
        <f t="shared" si="8"/>
        <v>8</v>
      </c>
      <c r="P30" s="39">
        <f t="shared" si="8"/>
        <v>8</v>
      </c>
      <c r="Q30" s="39">
        <f t="shared" si="8"/>
        <v>8</v>
      </c>
      <c r="R30" s="39" t="str">
        <f t="shared" si="8"/>
        <v/>
      </c>
      <c r="S30" s="39" t="str">
        <f t="shared" si="8"/>
        <v/>
      </c>
      <c r="T30" s="39">
        <f t="shared" si="8"/>
        <v>8</v>
      </c>
      <c r="U30" s="39">
        <f t="shared" si="8"/>
        <v>8</v>
      </c>
      <c r="V30" s="39">
        <f t="shared" si="8"/>
        <v>8</v>
      </c>
      <c r="W30" s="39">
        <f t="shared" si="8"/>
        <v>8</v>
      </c>
      <c r="X30" s="39" t="str">
        <f t="shared" si="8"/>
        <v/>
      </c>
      <c r="Y30" s="39" t="str">
        <f t="shared" si="8"/>
        <v/>
      </c>
      <c r="Z30" s="39">
        <f t="shared" si="8"/>
        <v>8</v>
      </c>
      <c r="AA30" s="39">
        <f t="shared" si="8"/>
        <v>8</v>
      </c>
      <c r="AB30" s="39">
        <f t="shared" si="8"/>
        <v>8</v>
      </c>
      <c r="AC30" s="39">
        <f t="shared" si="8"/>
        <v>8</v>
      </c>
      <c r="AD30" s="39" t="str">
        <f t="shared" si="8"/>
        <v/>
      </c>
      <c r="AE30" s="39" t="str">
        <f t="shared" si="8"/>
        <v/>
      </c>
      <c r="AF30" s="39">
        <f t="shared" si="8"/>
        <v>8</v>
      </c>
      <c r="AG30" s="39">
        <f t="shared" si="8"/>
        <v>8</v>
      </c>
      <c r="AH30" s="39"/>
      <c r="AI30" s="39"/>
      <c r="AJ30" s="40"/>
      <c r="AK30" s="162"/>
      <c r="AL30" s="156"/>
      <c r="AM30" s="127"/>
      <c r="AN30" s="130"/>
      <c r="AO30" s="133"/>
      <c r="AP30" s="136"/>
      <c r="AQ30" s="136"/>
      <c r="AR30" s="124"/>
      <c r="AS30" s="124"/>
      <c r="AT30" s="124"/>
      <c r="AU30" s="124"/>
      <c r="AV30" s="124"/>
      <c r="AW30" s="124"/>
      <c r="AX30" s="124"/>
      <c r="AY30" s="95"/>
      <c r="AZ30" s="95"/>
      <c r="BA30" s="98"/>
    </row>
    <row r="31" spans="1:53" ht="15" customHeight="1" x14ac:dyDescent="0.25">
      <c r="A31" s="141"/>
      <c r="B31" s="144"/>
      <c r="C31" s="147"/>
      <c r="D31" s="150"/>
      <c r="E31" s="51"/>
      <c r="F31" s="42" t="str">
        <f t="shared" ref="F31:AJ31" si="9">IF(F32&gt;0,"НУ","")</f>
        <v/>
      </c>
      <c r="G31" s="43" t="str">
        <f t="shared" si="9"/>
        <v/>
      </c>
      <c r="H31" s="43" t="str">
        <f t="shared" si="9"/>
        <v/>
      </c>
      <c r="I31" s="43" t="str">
        <f t="shared" si="9"/>
        <v/>
      </c>
      <c r="J31" s="43" t="str">
        <f t="shared" si="9"/>
        <v/>
      </c>
      <c r="K31" s="43" t="str">
        <f t="shared" si="9"/>
        <v/>
      </c>
      <c r="L31" s="43" t="str">
        <f t="shared" si="9"/>
        <v/>
      </c>
      <c r="M31" s="43" t="str">
        <f t="shared" si="9"/>
        <v/>
      </c>
      <c r="N31" s="43" t="str">
        <f t="shared" si="9"/>
        <v/>
      </c>
      <c r="O31" s="43" t="str">
        <f t="shared" si="9"/>
        <v/>
      </c>
      <c r="P31" s="43" t="str">
        <f t="shared" si="9"/>
        <v/>
      </c>
      <c r="Q31" s="43" t="str">
        <f t="shared" si="9"/>
        <v/>
      </c>
      <c r="R31" s="43" t="str">
        <f t="shared" si="9"/>
        <v/>
      </c>
      <c r="S31" s="43" t="str">
        <f t="shared" si="9"/>
        <v/>
      </c>
      <c r="T31" s="43" t="str">
        <f t="shared" si="9"/>
        <v/>
      </c>
      <c r="U31" s="43" t="str">
        <f t="shared" si="9"/>
        <v/>
      </c>
      <c r="V31" s="43" t="str">
        <f t="shared" si="9"/>
        <v/>
      </c>
      <c r="W31" s="43" t="str">
        <f t="shared" si="9"/>
        <v/>
      </c>
      <c r="X31" s="43" t="str">
        <f t="shared" si="9"/>
        <v/>
      </c>
      <c r="Y31" s="43" t="str">
        <f t="shared" si="9"/>
        <v/>
      </c>
      <c r="Z31" s="43" t="str">
        <f t="shared" si="9"/>
        <v/>
      </c>
      <c r="AA31" s="43" t="str">
        <f t="shared" si="9"/>
        <v/>
      </c>
      <c r="AB31" s="43" t="str">
        <f t="shared" si="9"/>
        <v/>
      </c>
      <c r="AC31" s="43" t="str">
        <f t="shared" si="9"/>
        <v/>
      </c>
      <c r="AD31" s="43" t="str">
        <f t="shared" si="9"/>
        <v/>
      </c>
      <c r="AE31" s="43" t="str">
        <f t="shared" si="9"/>
        <v/>
      </c>
      <c r="AF31" s="43" t="str">
        <f t="shared" si="9"/>
        <v/>
      </c>
      <c r="AG31" s="43" t="str">
        <f t="shared" si="9"/>
        <v/>
      </c>
      <c r="AH31" s="44" t="str">
        <f t="shared" si="9"/>
        <v/>
      </c>
      <c r="AI31" s="44" t="str">
        <f t="shared" si="9"/>
        <v/>
      </c>
      <c r="AJ31" s="45" t="str">
        <f t="shared" si="9"/>
        <v/>
      </c>
      <c r="AK31" s="162"/>
      <c r="AL31" s="156"/>
      <c r="AM31" s="127"/>
      <c r="AN31" s="130"/>
      <c r="AO31" s="133"/>
      <c r="AP31" s="136"/>
      <c r="AQ31" s="136"/>
      <c r="AR31" s="124"/>
      <c r="AS31" s="124"/>
      <c r="AT31" s="124"/>
      <c r="AU31" s="124"/>
      <c r="AV31" s="124"/>
      <c r="AW31" s="124"/>
      <c r="AX31" s="124"/>
      <c r="AY31" s="95"/>
      <c r="AZ31" s="95"/>
      <c r="BA31" s="98"/>
    </row>
    <row r="32" spans="1:53" ht="15" customHeight="1" thickBot="1" x14ac:dyDescent="0.3">
      <c r="A32" s="142"/>
      <c r="B32" s="145"/>
      <c r="C32" s="148"/>
      <c r="D32" s="151"/>
      <c r="E32" s="52"/>
      <c r="F32" s="47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9"/>
      <c r="AK32" s="163"/>
      <c r="AL32" s="157"/>
      <c r="AM32" s="128"/>
      <c r="AN32" s="131"/>
      <c r="AO32" s="134"/>
      <c r="AP32" s="137"/>
      <c r="AQ32" s="137"/>
      <c r="AR32" s="125"/>
      <c r="AS32" s="125"/>
      <c r="AT32" s="125"/>
      <c r="AU32" s="125"/>
      <c r="AV32" s="125"/>
      <c r="AW32" s="125"/>
      <c r="AX32" s="125"/>
      <c r="AY32" s="96"/>
      <c r="AZ32" s="96"/>
      <c r="BA32" s="99"/>
    </row>
    <row r="33" spans="1:53" ht="15" customHeight="1" x14ac:dyDescent="0.25">
      <c r="A33" s="140">
        <v>6</v>
      </c>
      <c r="B33" s="143" t="str">
        <f>IFERROR(VLOOKUP($C33,[1]Списки!$A$1:$C$3999,2,0),"")</f>
        <v/>
      </c>
      <c r="C33" s="146"/>
      <c r="D33" s="149" t="str">
        <f>IFERROR(VLOOKUP($C33,[1]Списки!$A$1:$C$3999,3,0),"")</f>
        <v/>
      </c>
      <c r="E33" s="50"/>
      <c r="F33" s="34" t="str">
        <f>VLOOKUP(F$11,[1]Графік!$E$5:$H$32,3,0)</f>
        <v>ВВ</v>
      </c>
      <c r="G33" s="35" t="str">
        <f>VLOOKUP(G$11,[1]Графік!$E$5:$H$32,3,0)</f>
        <v>ВВ</v>
      </c>
      <c r="H33" s="35" t="str">
        <f>VLOOKUP(H$11,[1]Графік!$E$5:$H$32,3,0)</f>
        <v>Р</v>
      </c>
      <c r="I33" s="35" t="str">
        <f>VLOOKUP(I$11,[1]Графік!$E$5:$H$32,3,0)</f>
        <v>Р</v>
      </c>
      <c r="J33" s="35" t="str">
        <f>VLOOKUP(J$11,[1]Графік!$E$5:$H$32,3,0)</f>
        <v>Р</v>
      </c>
      <c r="K33" s="35" t="str">
        <f>VLOOKUP(K$11,[1]Графік!$E$5:$H$32,3,0)</f>
        <v>Р</v>
      </c>
      <c r="L33" s="35" t="str">
        <f>VLOOKUP(L$11,[1]Графік!$E$5:$H$32,3,0)</f>
        <v>ВВ</v>
      </c>
      <c r="M33" s="35" t="str">
        <f>VLOOKUP(M$11,[1]Графік!$E$5:$H$32,3,0)</f>
        <v>ВВ</v>
      </c>
      <c r="N33" s="35" t="str">
        <f>VLOOKUP(N$11,[1]Графік!$E$5:$H$32,3,0)</f>
        <v>Р</v>
      </c>
      <c r="O33" s="35" t="str">
        <f>VLOOKUP(O$11,[1]Графік!$E$5:$H$32,3,0)</f>
        <v>Р</v>
      </c>
      <c r="P33" s="35" t="str">
        <f>VLOOKUP(P$11,[1]Графік!$E$5:$H$32,3,0)</f>
        <v>Р</v>
      </c>
      <c r="Q33" s="35" t="str">
        <f>VLOOKUP(Q$11,[1]Графік!$E$5:$H$32,3,0)</f>
        <v>Р</v>
      </c>
      <c r="R33" s="35" t="str">
        <f>VLOOKUP(R$11,[1]Графік!$E$5:$H$32,3,0)</f>
        <v>ВВ</v>
      </c>
      <c r="S33" s="35" t="str">
        <f>VLOOKUP(S$11,[1]Графік!$E$5:$H$32,3,0)</f>
        <v>ВВ</v>
      </c>
      <c r="T33" s="35" t="str">
        <f>VLOOKUP(T$11,[1]Графік!$E$5:$H$32,3,0)</f>
        <v>Р</v>
      </c>
      <c r="U33" s="35" t="str">
        <f>VLOOKUP(U$11,[1]Графік!$E$5:$H$32,3,0)</f>
        <v>Р</v>
      </c>
      <c r="V33" s="35" t="str">
        <f>VLOOKUP(V$11,[1]Графік!$E$5:$H$32,3,0)</f>
        <v>Р</v>
      </c>
      <c r="W33" s="35" t="str">
        <f>VLOOKUP(W$11,[1]Графік!$E$5:$H$32,3,0)</f>
        <v>Р</v>
      </c>
      <c r="X33" s="35" t="str">
        <f>VLOOKUP(X$11,[1]Графік!$E$5:$H$32,3,0)</f>
        <v>ВВ</v>
      </c>
      <c r="Y33" s="35" t="str">
        <f>VLOOKUP(Y$11,[1]Графік!$E$5:$H$32,3,0)</f>
        <v>ВВ</v>
      </c>
      <c r="Z33" s="35" t="str">
        <f>VLOOKUP(Z$11,[1]Графік!$E$5:$H$32,3,0)</f>
        <v>Р</v>
      </c>
      <c r="AA33" s="35" t="str">
        <f>VLOOKUP(AA$11,[1]Графік!$E$5:$H$32,3,0)</f>
        <v>Р</v>
      </c>
      <c r="AB33" s="35" t="str">
        <f>VLOOKUP(AB$11,[1]Графік!$E$5:$H$32,3,0)</f>
        <v>Р</v>
      </c>
      <c r="AC33" s="35" t="str">
        <f>VLOOKUP(AC$11,[1]Графік!$E$5:$H$32,3,0)</f>
        <v>Р</v>
      </c>
      <c r="AD33" s="35" t="str">
        <f>VLOOKUP(AD$11,[1]Графік!$E$5:$H$32,3,0)</f>
        <v>ВВ</v>
      </c>
      <c r="AE33" s="35" t="str">
        <f>VLOOKUP(AE$11,[1]Графік!$E$5:$H$32,3,0)</f>
        <v>ВВ</v>
      </c>
      <c r="AF33" s="35" t="str">
        <f>VLOOKUP(AF$11,[1]Графік!$E$5:$H$32,3,0)</f>
        <v>Р</v>
      </c>
      <c r="AG33" s="35" t="str">
        <f>VLOOKUP(AG$11,[1]Графік!$E$5:$H$32,3,0)</f>
        <v>Р</v>
      </c>
      <c r="AH33" s="35"/>
      <c r="AI33" s="35"/>
      <c r="AJ33" s="36"/>
      <c r="AK33" s="162">
        <f ca="1">SUMIF($F33:$AJ36,"Р",$F34:$AJ34)</f>
        <v>144</v>
      </c>
      <c r="AL33" s="156">
        <f ca="1">SUMIF($F35:$AJ36,"НУ",$F36:$AJ36)</f>
        <v>0</v>
      </c>
      <c r="AM33" s="127">
        <f ca="1">SUMIF(F33:AJ36,"РВ",F34:AJ34)</f>
        <v>0</v>
      </c>
      <c r="AN33" s="130">
        <f ca="1">AK33+AL33+AM33</f>
        <v>144</v>
      </c>
      <c r="AO33" s="133">
        <f ca="1">AK33/8</f>
        <v>18</v>
      </c>
      <c r="AP33" s="136">
        <f>COUNTIF($F33:$AJ36,"=ВВ")</f>
        <v>10</v>
      </c>
      <c r="AQ33" s="136">
        <f>COUNTIF($F33:$AJ36,"=В")</f>
        <v>0</v>
      </c>
      <c r="AR33" s="124">
        <f>COUNTIF($F33:$AJ36,"=НА")</f>
        <v>0</v>
      </c>
      <c r="AS33" s="124">
        <f>COUNTIF(F33:AJ36,"=ТН")</f>
        <v>0</v>
      </c>
      <c r="AT33" s="124">
        <f>COUNTIF($F33:$AJ36,"=ВД")</f>
        <v>0</v>
      </c>
      <c r="AU33" s="124">
        <f>COUNTIF($F33:$AJ36,"=ВП")</f>
        <v>0</v>
      </c>
      <c r="AV33" s="124">
        <f>COUNTIF($F33:$AJ36,"=ДД")</f>
        <v>0</v>
      </c>
      <c r="AW33" s="124">
        <f>COUNTIF($F33:$AJ36,"=П")</f>
        <v>0</v>
      </c>
      <c r="AX33" s="124">
        <f>COUNTIF($F33:$AJ36,"=ПР")</f>
        <v>0</v>
      </c>
      <c r="AY33" s="95">
        <f>COUNTIF($F33:$AJ36,"=І")</f>
        <v>0</v>
      </c>
      <c r="AZ33" s="95">
        <f>COUNTIF($F33:$AJ36,"=НЗ")</f>
        <v>0</v>
      </c>
      <c r="BA33" s="97" t="str">
        <f>IF(C33&gt;1,[1]Графік!$H$36,"")</f>
        <v/>
      </c>
    </row>
    <row r="34" spans="1:53" ht="15" customHeight="1" x14ac:dyDescent="0.25">
      <c r="A34" s="141"/>
      <c r="B34" s="144"/>
      <c r="C34" s="147"/>
      <c r="D34" s="150"/>
      <c r="E34" s="51"/>
      <c r="F34" s="38" t="str">
        <f t="shared" ref="F34:AG34" si="10">IF(F33="Р",8,"")</f>
        <v/>
      </c>
      <c r="G34" s="39" t="str">
        <f t="shared" si="10"/>
        <v/>
      </c>
      <c r="H34" s="39">
        <f t="shared" si="10"/>
        <v>8</v>
      </c>
      <c r="I34" s="39">
        <f t="shared" si="10"/>
        <v>8</v>
      </c>
      <c r="J34" s="39">
        <f t="shared" si="10"/>
        <v>8</v>
      </c>
      <c r="K34" s="39">
        <f t="shared" si="10"/>
        <v>8</v>
      </c>
      <c r="L34" s="39" t="str">
        <f t="shared" si="10"/>
        <v/>
      </c>
      <c r="M34" s="39" t="str">
        <f t="shared" si="10"/>
        <v/>
      </c>
      <c r="N34" s="39">
        <f t="shared" si="10"/>
        <v>8</v>
      </c>
      <c r="O34" s="39">
        <f t="shared" si="10"/>
        <v>8</v>
      </c>
      <c r="P34" s="39">
        <f t="shared" si="10"/>
        <v>8</v>
      </c>
      <c r="Q34" s="39">
        <f t="shared" si="10"/>
        <v>8</v>
      </c>
      <c r="R34" s="39" t="str">
        <f t="shared" si="10"/>
        <v/>
      </c>
      <c r="S34" s="39" t="str">
        <f t="shared" si="10"/>
        <v/>
      </c>
      <c r="T34" s="39">
        <f t="shared" si="10"/>
        <v>8</v>
      </c>
      <c r="U34" s="39">
        <f t="shared" si="10"/>
        <v>8</v>
      </c>
      <c r="V34" s="39">
        <f t="shared" si="10"/>
        <v>8</v>
      </c>
      <c r="W34" s="39">
        <f t="shared" si="10"/>
        <v>8</v>
      </c>
      <c r="X34" s="39" t="str">
        <f t="shared" si="10"/>
        <v/>
      </c>
      <c r="Y34" s="39" t="str">
        <f t="shared" si="10"/>
        <v/>
      </c>
      <c r="Z34" s="39">
        <f t="shared" si="10"/>
        <v>8</v>
      </c>
      <c r="AA34" s="39">
        <f t="shared" si="10"/>
        <v>8</v>
      </c>
      <c r="AB34" s="39">
        <f t="shared" si="10"/>
        <v>8</v>
      </c>
      <c r="AC34" s="39">
        <f t="shared" si="10"/>
        <v>8</v>
      </c>
      <c r="AD34" s="39" t="str">
        <f t="shared" si="10"/>
        <v/>
      </c>
      <c r="AE34" s="39" t="str">
        <f t="shared" si="10"/>
        <v/>
      </c>
      <c r="AF34" s="39">
        <f t="shared" si="10"/>
        <v>8</v>
      </c>
      <c r="AG34" s="39">
        <f t="shared" si="10"/>
        <v>8</v>
      </c>
      <c r="AH34" s="39"/>
      <c r="AI34" s="39"/>
      <c r="AJ34" s="40"/>
      <c r="AK34" s="162"/>
      <c r="AL34" s="156"/>
      <c r="AM34" s="127"/>
      <c r="AN34" s="130"/>
      <c r="AO34" s="133"/>
      <c r="AP34" s="136"/>
      <c r="AQ34" s="136"/>
      <c r="AR34" s="124"/>
      <c r="AS34" s="124"/>
      <c r="AT34" s="124"/>
      <c r="AU34" s="124"/>
      <c r="AV34" s="124"/>
      <c r="AW34" s="124"/>
      <c r="AX34" s="124"/>
      <c r="AY34" s="95"/>
      <c r="AZ34" s="95"/>
      <c r="BA34" s="98"/>
    </row>
    <row r="35" spans="1:53" ht="15" customHeight="1" x14ac:dyDescent="0.25">
      <c r="A35" s="141"/>
      <c r="B35" s="144"/>
      <c r="C35" s="147"/>
      <c r="D35" s="150"/>
      <c r="E35" s="51"/>
      <c r="F35" s="42" t="str">
        <f t="shared" ref="F35:AJ35" si="11">IF(F36&gt;0,"НУ","")</f>
        <v/>
      </c>
      <c r="G35" s="43" t="str">
        <f t="shared" si="11"/>
        <v/>
      </c>
      <c r="H35" s="43" t="str">
        <f t="shared" si="11"/>
        <v/>
      </c>
      <c r="I35" s="43" t="str">
        <f t="shared" si="11"/>
        <v/>
      </c>
      <c r="J35" s="43" t="str">
        <f t="shared" si="11"/>
        <v/>
      </c>
      <c r="K35" s="43" t="str">
        <f t="shared" si="11"/>
        <v/>
      </c>
      <c r="L35" s="43" t="str">
        <f t="shared" si="11"/>
        <v/>
      </c>
      <c r="M35" s="43" t="str">
        <f t="shared" si="11"/>
        <v/>
      </c>
      <c r="N35" s="43" t="str">
        <f t="shared" si="11"/>
        <v/>
      </c>
      <c r="O35" s="43" t="str">
        <f t="shared" si="11"/>
        <v/>
      </c>
      <c r="P35" s="43" t="str">
        <f t="shared" si="11"/>
        <v/>
      </c>
      <c r="Q35" s="43" t="str">
        <f t="shared" si="11"/>
        <v/>
      </c>
      <c r="R35" s="43" t="str">
        <f t="shared" si="11"/>
        <v/>
      </c>
      <c r="S35" s="43" t="str">
        <f t="shared" si="11"/>
        <v/>
      </c>
      <c r="T35" s="43" t="str">
        <f t="shared" si="11"/>
        <v/>
      </c>
      <c r="U35" s="43" t="str">
        <f t="shared" si="11"/>
        <v/>
      </c>
      <c r="V35" s="43" t="str">
        <f t="shared" si="11"/>
        <v/>
      </c>
      <c r="W35" s="43" t="str">
        <f t="shared" si="11"/>
        <v/>
      </c>
      <c r="X35" s="43" t="str">
        <f t="shared" si="11"/>
        <v/>
      </c>
      <c r="Y35" s="43" t="str">
        <f t="shared" si="11"/>
        <v/>
      </c>
      <c r="Z35" s="43" t="str">
        <f t="shared" si="11"/>
        <v/>
      </c>
      <c r="AA35" s="43" t="str">
        <f t="shared" si="11"/>
        <v/>
      </c>
      <c r="AB35" s="43" t="str">
        <f t="shared" si="11"/>
        <v/>
      </c>
      <c r="AC35" s="43" t="str">
        <f t="shared" si="11"/>
        <v/>
      </c>
      <c r="AD35" s="43" t="str">
        <f t="shared" si="11"/>
        <v/>
      </c>
      <c r="AE35" s="43" t="str">
        <f t="shared" si="11"/>
        <v/>
      </c>
      <c r="AF35" s="43" t="str">
        <f t="shared" si="11"/>
        <v/>
      </c>
      <c r="AG35" s="43" t="str">
        <f t="shared" si="11"/>
        <v/>
      </c>
      <c r="AH35" s="44" t="str">
        <f t="shared" si="11"/>
        <v/>
      </c>
      <c r="AI35" s="44" t="str">
        <f t="shared" si="11"/>
        <v/>
      </c>
      <c r="AJ35" s="45" t="str">
        <f t="shared" si="11"/>
        <v/>
      </c>
      <c r="AK35" s="162"/>
      <c r="AL35" s="156"/>
      <c r="AM35" s="127"/>
      <c r="AN35" s="130"/>
      <c r="AO35" s="133"/>
      <c r="AP35" s="136"/>
      <c r="AQ35" s="136"/>
      <c r="AR35" s="124"/>
      <c r="AS35" s="124"/>
      <c r="AT35" s="124"/>
      <c r="AU35" s="124"/>
      <c r="AV35" s="124"/>
      <c r="AW35" s="124"/>
      <c r="AX35" s="124"/>
      <c r="AY35" s="95"/>
      <c r="AZ35" s="95"/>
      <c r="BA35" s="98"/>
    </row>
    <row r="36" spans="1:53" ht="15" customHeight="1" thickBot="1" x14ac:dyDescent="0.3">
      <c r="A36" s="142"/>
      <c r="B36" s="145"/>
      <c r="C36" s="148"/>
      <c r="D36" s="151"/>
      <c r="E36" s="52"/>
      <c r="F36" s="47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9"/>
      <c r="AK36" s="163"/>
      <c r="AL36" s="157"/>
      <c r="AM36" s="128"/>
      <c r="AN36" s="131"/>
      <c r="AO36" s="134"/>
      <c r="AP36" s="137"/>
      <c r="AQ36" s="137"/>
      <c r="AR36" s="125"/>
      <c r="AS36" s="125"/>
      <c r="AT36" s="125"/>
      <c r="AU36" s="125"/>
      <c r="AV36" s="125"/>
      <c r="AW36" s="125"/>
      <c r="AX36" s="125"/>
      <c r="AY36" s="96"/>
      <c r="AZ36" s="96"/>
      <c r="BA36" s="99"/>
    </row>
    <row r="37" spans="1:53" ht="15" customHeight="1" x14ac:dyDescent="0.25">
      <c r="A37" s="140">
        <v>7</v>
      </c>
      <c r="B37" s="143" t="str">
        <f>IFERROR(VLOOKUP($C37,[1]Списки!$A$1:$C$3999,2,0),"")</f>
        <v/>
      </c>
      <c r="C37" s="146"/>
      <c r="D37" s="149" t="str">
        <f>IFERROR(VLOOKUP($C37,[1]Списки!$A$1:$C$3999,3,0),"")</f>
        <v/>
      </c>
      <c r="E37" s="50"/>
      <c r="F37" s="34" t="str">
        <f>VLOOKUP(F$11,[1]Графік!$E$5:$H$32,3,0)</f>
        <v>ВВ</v>
      </c>
      <c r="G37" s="35" t="str">
        <f>VLOOKUP(G$11,[1]Графік!$E$5:$H$32,3,0)</f>
        <v>ВВ</v>
      </c>
      <c r="H37" s="35" t="str">
        <f>VLOOKUP(H$11,[1]Графік!$E$5:$H$32,3,0)</f>
        <v>Р</v>
      </c>
      <c r="I37" s="35" t="str">
        <f>VLOOKUP(I$11,[1]Графік!$E$5:$H$32,3,0)</f>
        <v>Р</v>
      </c>
      <c r="J37" s="35" t="str">
        <f>VLOOKUP(J$11,[1]Графік!$E$5:$H$32,3,0)</f>
        <v>Р</v>
      </c>
      <c r="K37" s="35" t="str">
        <f>VLOOKUP(K$11,[1]Графік!$E$5:$H$32,3,0)</f>
        <v>Р</v>
      </c>
      <c r="L37" s="35" t="str">
        <f>VLOOKUP(L$11,[1]Графік!$E$5:$H$32,3,0)</f>
        <v>ВВ</v>
      </c>
      <c r="M37" s="35" t="str">
        <f>VLOOKUP(M$11,[1]Графік!$E$5:$H$32,3,0)</f>
        <v>ВВ</v>
      </c>
      <c r="N37" s="35" t="str">
        <f>VLOOKUP(N$11,[1]Графік!$E$5:$H$32,3,0)</f>
        <v>Р</v>
      </c>
      <c r="O37" s="35" t="str">
        <f>VLOOKUP(O$11,[1]Графік!$E$5:$H$32,3,0)</f>
        <v>Р</v>
      </c>
      <c r="P37" s="35" t="str">
        <f>VLOOKUP(P$11,[1]Графік!$E$5:$H$32,3,0)</f>
        <v>Р</v>
      </c>
      <c r="Q37" s="35" t="str">
        <f>VLOOKUP(Q$11,[1]Графік!$E$5:$H$32,3,0)</f>
        <v>Р</v>
      </c>
      <c r="R37" s="35" t="str">
        <f>VLOOKUP(R$11,[1]Графік!$E$5:$H$32,3,0)</f>
        <v>ВВ</v>
      </c>
      <c r="S37" s="35" t="str">
        <f>VLOOKUP(S$11,[1]Графік!$E$5:$H$32,3,0)</f>
        <v>ВВ</v>
      </c>
      <c r="T37" s="35" t="str">
        <f>VLOOKUP(T$11,[1]Графік!$E$5:$H$32,3,0)</f>
        <v>Р</v>
      </c>
      <c r="U37" s="35" t="str">
        <f>VLOOKUP(U$11,[1]Графік!$E$5:$H$32,3,0)</f>
        <v>Р</v>
      </c>
      <c r="V37" s="35" t="str">
        <f>VLOOKUP(V$11,[1]Графік!$E$5:$H$32,3,0)</f>
        <v>Р</v>
      </c>
      <c r="W37" s="35" t="str">
        <f>VLOOKUP(W$11,[1]Графік!$E$5:$H$32,3,0)</f>
        <v>Р</v>
      </c>
      <c r="X37" s="35" t="str">
        <f>VLOOKUP(X$11,[1]Графік!$E$5:$H$32,3,0)</f>
        <v>ВВ</v>
      </c>
      <c r="Y37" s="35" t="str">
        <f>VLOOKUP(Y$11,[1]Графік!$E$5:$H$32,3,0)</f>
        <v>ВВ</v>
      </c>
      <c r="Z37" s="35" t="str">
        <f>VLOOKUP(Z$11,[1]Графік!$E$5:$H$32,3,0)</f>
        <v>Р</v>
      </c>
      <c r="AA37" s="35" t="str">
        <f>VLOOKUP(AA$11,[1]Графік!$E$5:$H$32,3,0)</f>
        <v>Р</v>
      </c>
      <c r="AB37" s="35" t="str">
        <f>VLOOKUP(AB$11,[1]Графік!$E$5:$H$32,3,0)</f>
        <v>Р</v>
      </c>
      <c r="AC37" s="35" t="str">
        <f>VLOOKUP(AC$11,[1]Графік!$E$5:$H$32,3,0)</f>
        <v>Р</v>
      </c>
      <c r="AD37" s="35" t="str">
        <f>VLOOKUP(AD$11,[1]Графік!$E$5:$H$32,3,0)</f>
        <v>ВВ</v>
      </c>
      <c r="AE37" s="35" t="str">
        <f>VLOOKUP(AE$11,[1]Графік!$E$5:$H$32,3,0)</f>
        <v>ВВ</v>
      </c>
      <c r="AF37" s="35" t="str">
        <f>VLOOKUP(AF$11,[1]Графік!$E$5:$H$32,3,0)</f>
        <v>Р</v>
      </c>
      <c r="AG37" s="35" t="str">
        <f>VLOOKUP(AG$11,[1]Графік!$E$5:$H$32,3,0)</f>
        <v>Р</v>
      </c>
      <c r="AH37" s="35"/>
      <c r="AI37" s="35"/>
      <c r="AJ37" s="36"/>
      <c r="AK37" s="162">
        <f ca="1">SUMIF($F37:$AJ40,"Р",$F38:$AJ38)</f>
        <v>144</v>
      </c>
      <c r="AL37" s="156">
        <f ca="1">SUMIF($F39:$AJ40,"НУ",$F40:$AJ40)</f>
        <v>0</v>
      </c>
      <c r="AM37" s="127">
        <f ca="1">SUMIF(F37:AJ40,"РВ",F38:AJ38)</f>
        <v>0</v>
      </c>
      <c r="AN37" s="130">
        <f ca="1">AK37+AL37+AM37</f>
        <v>144</v>
      </c>
      <c r="AO37" s="133">
        <f ca="1">AK37/8</f>
        <v>18</v>
      </c>
      <c r="AP37" s="136">
        <f>COUNTIF($F37:$AJ40,"=ВВ")</f>
        <v>10</v>
      </c>
      <c r="AQ37" s="136">
        <f>COUNTIF($F37:$AJ40,"=В")</f>
        <v>0</v>
      </c>
      <c r="AR37" s="124">
        <f>COUNTIF($F37:$AJ40,"=НА")</f>
        <v>0</v>
      </c>
      <c r="AS37" s="124">
        <f>COUNTIF(F37:AJ40,"=ТН")</f>
        <v>0</v>
      </c>
      <c r="AT37" s="124">
        <f>COUNTIF($F37:$AJ40,"=ВД")</f>
        <v>0</v>
      </c>
      <c r="AU37" s="124">
        <f>COUNTIF($F37:$AJ40,"=ВП")</f>
        <v>0</v>
      </c>
      <c r="AV37" s="124">
        <f>COUNTIF($F37:$AJ40,"=ДД")</f>
        <v>0</v>
      </c>
      <c r="AW37" s="124">
        <f>COUNTIF($F37:$AJ40,"=П")</f>
        <v>0</v>
      </c>
      <c r="AX37" s="124">
        <f>COUNTIF($F37:$AJ40,"=ПР")</f>
        <v>0</v>
      </c>
      <c r="AY37" s="95">
        <f>COUNTIF($F37:$AJ40,"=І")</f>
        <v>0</v>
      </c>
      <c r="AZ37" s="95">
        <f>COUNTIF($F37:$AJ40,"=НЗ")</f>
        <v>0</v>
      </c>
      <c r="BA37" s="97" t="str">
        <f>IF(C37&gt;1,[1]Графік!$H$36,"")</f>
        <v/>
      </c>
    </row>
    <row r="38" spans="1:53" ht="15" customHeight="1" x14ac:dyDescent="0.25">
      <c r="A38" s="141"/>
      <c r="B38" s="144"/>
      <c r="C38" s="147"/>
      <c r="D38" s="150"/>
      <c r="E38" s="51"/>
      <c r="F38" s="38" t="str">
        <f t="shared" ref="F38:AG38" si="12">IF(F37="Р",8,"")</f>
        <v/>
      </c>
      <c r="G38" s="39" t="str">
        <f t="shared" si="12"/>
        <v/>
      </c>
      <c r="H38" s="39">
        <f t="shared" si="12"/>
        <v>8</v>
      </c>
      <c r="I38" s="39">
        <f t="shared" si="12"/>
        <v>8</v>
      </c>
      <c r="J38" s="39">
        <f t="shared" si="12"/>
        <v>8</v>
      </c>
      <c r="K38" s="39">
        <f t="shared" si="12"/>
        <v>8</v>
      </c>
      <c r="L38" s="39" t="str">
        <f t="shared" si="12"/>
        <v/>
      </c>
      <c r="M38" s="39" t="str">
        <f t="shared" si="12"/>
        <v/>
      </c>
      <c r="N38" s="39">
        <f t="shared" si="12"/>
        <v>8</v>
      </c>
      <c r="O38" s="39">
        <f t="shared" si="12"/>
        <v>8</v>
      </c>
      <c r="P38" s="39">
        <f t="shared" si="12"/>
        <v>8</v>
      </c>
      <c r="Q38" s="39">
        <f t="shared" si="12"/>
        <v>8</v>
      </c>
      <c r="R38" s="39" t="str">
        <f t="shared" si="12"/>
        <v/>
      </c>
      <c r="S38" s="39" t="str">
        <f t="shared" si="12"/>
        <v/>
      </c>
      <c r="T38" s="39">
        <f t="shared" si="12"/>
        <v>8</v>
      </c>
      <c r="U38" s="39">
        <f t="shared" si="12"/>
        <v>8</v>
      </c>
      <c r="V38" s="39">
        <f t="shared" si="12"/>
        <v>8</v>
      </c>
      <c r="W38" s="39">
        <f t="shared" si="12"/>
        <v>8</v>
      </c>
      <c r="X38" s="39" t="str">
        <f t="shared" si="12"/>
        <v/>
      </c>
      <c r="Y38" s="39" t="str">
        <f t="shared" si="12"/>
        <v/>
      </c>
      <c r="Z38" s="39">
        <f t="shared" si="12"/>
        <v>8</v>
      </c>
      <c r="AA38" s="39">
        <f t="shared" si="12"/>
        <v>8</v>
      </c>
      <c r="AB38" s="39">
        <f t="shared" si="12"/>
        <v>8</v>
      </c>
      <c r="AC38" s="39">
        <f t="shared" si="12"/>
        <v>8</v>
      </c>
      <c r="AD38" s="39" t="str">
        <f t="shared" si="12"/>
        <v/>
      </c>
      <c r="AE38" s="39" t="str">
        <f t="shared" si="12"/>
        <v/>
      </c>
      <c r="AF38" s="39">
        <f t="shared" si="12"/>
        <v>8</v>
      </c>
      <c r="AG38" s="39">
        <f t="shared" si="12"/>
        <v>8</v>
      </c>
      <c r="AH38" s="39"/>
      <c r="AI38" s="39"/>
      <c r="AJ38" s="40"/>
      <c r="AK38" s="162"/>
      <c r="AL38" s="156"/>
      <c r="AM38" s="127"/>
      <c r="AN38" s="130"/>
      <c r="AO38" s="133"/>
      <c r="AP38" s="136"/>
      <c r="AQ38" s="136"/>
      <c r="AR38" s="124"/>
      <c r="AS38" s="124"/>
      <c r="AT38" s="124"/>
      <c r="AU38" s="124"/>
      <c r="AV38" s="124"/>
      <c r="AW38" s="124"/>
      <c r="AX38" s="124"/>
      <c r="AY38" s="95"/>
      <c r="AZ38" s="95"/>
      <c r="BA38" s="98"/>
    </row>
    <row r="39" spans="1:53" ht="15" customHeight="1" x14ac:dyDescent="0.25">
      <c r="A39" s="141"/>
      <c r="B39" s="144"/>
      <c r="C39" s="147"/>
      <c r="D39" s="150"/>
      <c r="E39" s="51"/>
      <c r="F39" s="42" t="str">
        <f t="shared" ref="F39:AJ39" si="13">IF(F40&gt;0,"НУ","")</f>
        <v/>
      </c>
      <c r="G39" s="43" t="str">
        <f t="shared" si="13"/>
        <v/>
      </c>
      <c r="H39" s="43" t="str">
        <f t="shared" si="13"/>
        <v/>
      </c>
      <c r="I39" s="43" t="str">
        <f t="shared" si="13"/>
        <v/>
      </c>
      <c r="J39" s="43" t="str">
        <f t="shared" si="13"/>
        <v/>
      </c>
      <c r="K39" s="43" t="str">
        <f t="shared" si="13"/>
        <v/>
      </c>
      <c r="L39" s="43" t="str">
        <f t="shared" si="13"/>
        <v/>
      </c>
      <c r="M39" s="43" t="str">
        <f t="shared" si="13"/>
        <v/>
      </c>
      <c r="N39" s="43" t="str">
        <f t="shared" si="13"/>
        <v/>
      </c>
      <c r="O39" s="43" t="str">
        <f t="shared" si="13"/>
        <v/>
      </c>
      <c r="P39" s="43" t="str">
        <f t="shared" si="13"/>
        <v/>
      </c>
      <c r="Q39" s="43" t="str">
        <f t="shared" si="13"/>
        <v/>
      </c>
      <c r="R39" s="43" t="str">
        <f t="shared" si="13"/>
        <v/>
      </c>
      <c r="S39" s="43" t="str">
        <f t="shared" si="13"/>
        <v/>
      </c>
      <c r="T39" s="43" t="str">
        <f t="shared" si="13"/>
        <v/>
      </c>
      <c r="U39" s="43" t="str">
        <f t="shared" si="13"/>
        <v/>
      </c>
      <c r="V39" s="43" t="str">
        <f t="shared" si="13"/>
        <v/>
      </c>
      <c r="W39" s="43" t="str">
        <f t="shared" si="13"/>
        <v/>
      </c>
      <c r="X39" s="43" t="str">
        <f t="shared" si="13"/>
        <v/>
      </c>
      <c r="Y39" s="43" t="str">
        <f t="shared" si="13"/>
        <v/>
      </c>
      <c r="Z39" s="43" t="str">
        <f t="shared" si="13"/>
        <v/>
      </c>
      <c r="AA39" s="43" t="str">
        <f t="shared" si="13"/>
        <v/>
      </c>
      <c r="AB39" s="43" t="str">
        <f t="shared" si="13"/>
        <v/>
      </c>
      <c r="AC39" s="43" t="str">
        <f t="shared" si="13"/>
        <v/>
      </c>
      <c r="AD39" s="43" t="str">
        <f t="shared" si="13"/>
        <v/>
      </c>
      <c r="AE39" s="43" t="str">
        <f t="shared" si="13"/>
        <v/>
      </c>
      <c r="AF39" s="43" t="str">
        <f t="shared" si="13"/>
        <v/>
      </c>
      <c r="AG39" s="43" t="str">
        <f t="shared" si="13"/>
        <v/>
      </c>
      <c r="AH39" s="44" t="str">
        <f t="shared" si="13"/>
        <v/>
      </c>
      <c r="AI39" s="44" t="str">
        <f t="shared" si="13"/>
        <v/>
      </c>
      <c r="AJ39" s="45" t="str">
        <f t="shared" si="13"/>
        <v/>
      </c>
      <c r="AK39" s="162"/>
      <c r="AL39" s="156"/>
      <c r="AM39" s="127"/>
      <c r="AN39" s="130"/>
      <c r="AO39" s="133"/>
      <c r="AP39" s="136"/>
      <c r="AQ39" s="136"/>
      <c r="AR39" s="124"/>
      <c r="AS39" s="124"/>
      <c r="AT39" s="124"/>
      <c r="AU39" s="124"/>
      <c r="AV39" s="124"/>
      <c r="AW39" s="124"/>
      <c r="AX39" s="124"/>
      <c r="AY39" s="95"/>
      <c r="AZ39" s="95"/>
      <c r="BA39" s="98"/>
    </row>
    <row r="40" spans="1:53" ht="15" customHeight="1" thickBot="1" x14ac:dyDescent="0.3">
      <c r="A40" s="142"/>
      <c r="B40" s="145"/>
      <c r="C40" s="148"/>
      <c r="D40" s="151"/>
      <c r="E40" s="52"/>
      <c r="F40" s="47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9"/>
      <c r="AK40" s="163"/>
      <c r="AL40" s="157"/>
      <c r="AM40" s="128"/>
      <c r="AN40" s="131"/>
      <c r="AO40" s="134"/>
      <c r="AP40" s="137"/>
      <c r="AQ40" s="137"/>
      <c r="AR40" s="125"/>
      <c r="AS40" s="125"/>
      <c r="AT40" s="125"/>
      <c r="AU40" s="125"/>
      <c r="AV40" s="125"/>
      <c r="AW40" s="125"/>
      <c r="AX40" s="125"/>
      <c r="AY40" s="96"/>
      <c r="AZ40" s="96"/>
      <c r="BA40" s="99"/>
    </row>
    <row r="41" spans="1:53" ht="15" customHeight="1" x14ac:dyDescent="0.25">
      <c r="A41" s="140">
        <v>8</v>
      </c>
      <c r="B41" s="143" t="str">
        <f>IFERROR(VLOOKUP($C41,[1]Списки!$A$1:$C$3999,2,0),"")</f>
        <v/>
      </c>
      <c r="C41" s="146"/>
      <c r="D41" s="149" t="str">
        <f>IFERROR(VLOOKUP($C41,[1]Списки!$A$1:$C$3999,3,0),"")</f>
        <v/>
      </c>
      <c r="E41" s="50"/>
      <c r="F41" s="34" t="str">
        <f>VLOOKUP(F$11,[1]Графік!$E$5:$H$32,3,0)</f>
        <v>ВВ</v>
      </c>
      <c r="G41" s="35" t="str">
        <f>VLOOKUP(G$11,[1]Графік!$E$5:$H$32,3,0)</f>
        <v>ВВ</v>
      </c>
      <c r="H41" s="35" t="str">
        <f>VLOOKUP(H$11,[1]Графік!$E$5:$H$32,3,0)</f>
        <v>Р</v>
      </c>
      <c r="I41" s="35" t="str">
        <f>VLOOKUP(I$11,[1]Графік!$E$5:$H$32,3,0)</f>
        <v>Р</v>
      </c>
      <c r="J41" s="35" t="str">
        <f>VLOOKUP(J$11,[1]Графік!$E$5:$H$32,3,0)</f>
        <v>Р</v>
      </c>
      <c r="K41" s="35" t="str">
        <f>VLOOKUP(K$11,[1]Графік!$E$5:$H$32,3,0)</f>
        <v>Р</v>
      </c>
      <c r="L41" s="35" t="str">
        <f>VLOOKUP(L$11,[1]Графік!$E$5:$H$32,3,0)</f>
        <v>ВВ</v>
      </c>
      <c r="M41" s="35" t="str">
        <f>VLOOKUP(M$11,[1]Графік!$E$5:$H$32,3,0)</f>
        <v>ВВ</v>
      </c>
      <c r="N41" s="35" t="str">
        <f>VLOOKUP(N$11,[1]Графік!$E$5:$H$32,3,0)</f>
        <v>Р</v>
      </c>
      <c r="O41" s="35" t="str">
        <f>VLOOKUP(O$11,[1]Графік!$E$5:$H$32,3,0)</f>
        <v>Р</v>
      </c>
      <c r="P41" s="35" t="str">
        <f>VLOOKUP(P$11,[1]Графік!$E$5:$H$32,3,0)</f>
        <v>Р</v>
      </c>
      <c r="Q41" s="35" t="str">
        <f>VLOOKUP(Q$11,[1]Графік!$E$5:$H$32,3,0)</f>
        <v>Р</v>
      </c>
      <c r="R41" s="35" t="str">
        <f>VLOOKUP(R$11,[1]Графік!$E$5:$H$32,3,0)</f>
        <v>ВВ</v>
      </c>
      <c r="S41" s="35" t="str">
        <f>VLOOKUP(S$11,[1]Графік!$E$5:$H$32,3,0)</f>
        <v>ВВ</v>
      </c>
      <c r="T41" s="35" t="str">
        <f>VLOOKUP(T$11,[1]Графік!$E$5:$H$32,3,0)</f>
        <v>Р</v>
      </c>
      <c r="U41" s="35" t="str">
        <f>VLOOKUP(U$11,[1]Графік!$E$5:$H$32,3,0)</f>
        <v>Р</v>
      </c>
      <c r="V41" s="35" t="str">
        <f>VLOOKUP(V$11,[1]Графік!$E$5:$H$32,3,0)</f>
        <v>Р</v>
      </c>
      <c r="W41" s="35" t="str">
        <f>VLOOKUP(W$11,[1]Графік!$E$5:$H$32,3,0)</f>
        <v>Р</v>
      </c>
      <c r="X41" s="35" t="str">
        <f>VLOOKUP(X$11,[1]Графік!$E$5:$H$32,3,0)</f>
        <v>ВВ</v>
      </c>
      <c r="Y41" s="35" t="str">
        <f>VLOOKUP(Y$11,[1]Графік!$E$5:$H$32,3,0)</f>
        <v>ВВ</v>
      </c>
      <c r="Z41" s="35" t="str">
        <f>VLOOKUP(Z$11,[1]Графік!$E$5:$H$32,3,0)</f>
        <v>Р</v>
      </c>
      <c r="AA41" s="35" t="str">
        <f>VLOOKUP(AA$11,[1]Графік!$E$5:$H$32,3,0)</f>
        <v>Р</v>
      </c>
      <c r="AB41" s="35" t="str">
        <f>VLOOKUP(AB$11,[1]Графік!$E$5:$H$32,3,0)</f>
        <v>Р</v>
      </c>
      <c r="AC41" s="35" t="str">
        <f>VLOOKUP(AC$11,[1]Графік!$E$5:$H$32,3,0)</f>
        <v>Р</v>
      </c>
      <c r="AD41" s="35" t="str">
        <f>VLOOKUP(AD$11,[1]Графік!$E$5:$H$32,3,0)</f>
        <v>ВВ</v>
      </c>
      <c r="AE41" s="35" t="str">
        <f>VLOOKUP(AE$11,[1]Графік!$E$5:$H$32,3,0)</f>
        <v>ВВ</v>
      </c>
      <c r="AF41" s="35" t="str">
        <f>VLOOKUP(AF$11,[1]Графік!$E$5:$H$32,3,0)</f>
        <v>Р</v>
      </c>
      <c r="AG41" s="35" t="str">
        <f>VLOOKUP(AG$11,[1]Графік!$E$5:$H$32,3,0)</f>
        <v>Р</v>
      </c>
      <c r="AH41" s="35"/>
      <c r="AI41" s="35"/>
      <c r="AJ41" s="36"/>
      <c r="AK41" s="162">
        <f ca="1">SUMIF($F41:$AJ44,"Р",$F42:$AJ42)</f>
        <v>144</v>
      </c>
      <c r="AL41" s="156">
        <f ca="1">SUMIF($F43:$AJ44,"НУ",$F44:$AJ44)</f>
        <v>0</v>
      </c>
      <c r="AM41" s="127">
        <f ca="1">SUMIF(F41:AJ44,"РВ",F42:AJ42)</f>
        <v>0</v>
      </c>
      <c r="AN41" s="130">
        <f ca="1">AK41+AL41+AM41</f>
        <v>144</v>
      </c>
      <c r="AO41" s="133">
        <f ca="1">AK41/8</f>
        <v>18</v>
      </c>
      <c r="AP41" s="136">
        <f>COUNTIF($F41:$AJ44,"=ВВ")</f>
        <v>10</v>
      </c>
      <c r="AQ41" s="136">
        <f>COUNTIF($F41:$AJ44,"=В")</f>
        <v>0</v>
      </c>
      <c r="AR41" s="124">
        <f>COUNTIF($F41:$AJ44,"=НА")</f>
        <v>0</v>
      </c>
      <c r="AS41" s="124">
        <f>COUNTIF(F41:AJ44,"=ТН")</f>
        <v>0</v>
      </c>
      <c r="AT41" s="124">
        <f>COUNTIF($F41:$AJ44,"=ВД")</f>
        <v>0</v>
      </c>
      <c r="AU41" s="124">
        <f>COUNTIF($F41:$AJ44,"=ВП")</f>
        <v>0</v>
      </c>
      <c r="AV41" s="124">
        <f>COUNTIF($F41:$AJ44,"=ДД")</f>
        <v>0</v>
      </c>
      <c r="AW41" s="124">
        <f>COUNTIF($F41:$AJ44,"=П")</f>
        <v>0</v>
      </c>
      <c r="AX41" s="124">
        <f>COUNTIF($F41:$AJ44,"=ПР")</f>
        <v>0</v>
      </c>
      <c r="AY41" s="95">
        <f>COUNTIF($F41:$AJ44,"=І")</f>
        <v>0</v>
      </c>
      <c r="AZ41" s="95">
        <f>COUNTIF($F41:$AJ44,"=НЗ")</f>
        <v>0</v>
      </c>
      <c r="BA41" s="97" t="str">
        <f>IF(C41&gt;1,[1]Графік!$H$36,"")</f>
        <v/>
      </c>
    </row>
    <row r="42" spans="1:53" ht="15" customHeight="1" x14ac:dyDescent="0.25">
      <c r="A42" s="141"/>
      <c r="B42" s="144"/>
      <c r="C42" s="147"/>
      <c r="D42" s="150"/>
      <c r="E42" s="51"/>
      <c r="F42" s="38" t="str">
        <f t="shared" ref="F42:AG42" si="14">IF(F41="Р",8,"")</f>
        <v/>
      </c>
      <c r="G42" s="39" t="str">
        <f t="shared" si="14"/>
        <v/>
      </c>
      <c r="H42" s="39">
        <f t="shared" si="14"/>
        <v>8</v>
      </c>
      <c r="I42" s="39">
        <f t="shared" si="14"/>
        <v>8</v>
      </c>
      <c r="J42" s="39">
        <f t="shared" si="14"/>
        <v>8</v>
      </c>
      <c r="K42" s="39">
        <f t="shared" si="14"/>
        <v>8</v>
      </c>
      <c r="L42" s="39" t="str">
        <f t="shared" si="14"/>
        <v/>
      </c>
      <c r="M42" s="39" t="str">
        <f t="shared" si="14"/>
        <v/>
      </c>
      <c r="N42" s="39">
        <f t="shared" si="14"/>
        <v>8</v>
      </c>
      <c r="O42" s="39">
        <f t="shared" si="14"/>
        <v>8</v>
      </c>
      <c r="P42" s="39">
        <f t="shared" si="14"/>
        <v>8</v>
      </c>
      <c r="Q42" s="39">
        <f t="shared" si="14"/>
        <v>8</v>
      </c>
      <c r="R42" s="39" t="str">
        <f t="shared" si="14"/>
        <v/>
      </c>
      <c r="S42" s="39" t="str">
        <f t="shared" si="14"/>
        <v/>
      </c>
      <c r="T42" s="39">
        <f t="shared" si="14"/>
        <v>8</v>
      </c>
      <c r="U42" s="39">
        <f t="shared" si="14"/>
        <v>8</v>
      </c>
      <c r="V42" s="39">
        <f t="shared" si="14"/>
        <v>8</v>
      </c>
      <c r="W42" s="39">
        <f t="shared" si="14"/>
        <v>8</v>
      </c>
      <c r="X42" s="39" t="str">
        <f t="shared" si="14"/>
        <v/>
      </c>
      <c r="Y42" s="39" t="str">
        <f t="shared" si="14"/>
        <v/>
      </c>
      <c r="Z42" s="39">
        <f t="shared" si="14"/>
        <v>8</v>
      </c>
      <c r="AA42" s="39">
        <f t="shared" si="14"/>
        <v>8</v>
      </c>
      <c r="AB42" s="39">
        <f t="shared" si="14"/>
        <v>8</v>
      </c>
      <c r="AC42" s="39">
        <f t="shared" si="14"/>
        <v>8</v>
      </c>
      <c r="AD42" s="39" t="str">
        <f t="shared" si="14"/>
        <v/>
      </c>
      <c r="AE42" s="39" t="str">
        <f t="shared" si="14"/>
        <v/>
      </c>
      <c r="AF42" s="39">
        <f t="shared" si="14"/>
        <v>8</v>
      </c>
      <c r="AG42" s="39">
        <f t="shared" si="14"/>
        <v>8</v>
      </c>
      <c r="AH42" s="39"/>
      <c r="AI42" s="39"/>
      <c r="AJ42" s="40"/>
      <c r="AK42" s="162"/>
      <c r="AL42" s="156"/>
      <c r="AM42" s="127"/>
      <c r="AN42" s="130"/>
      <c r="AO42" s="133"/>
      <c r="AP42" s="136"/>
      <c r="AQ42" s="136"/>
      <c r="AR42" s="124"/>
      <c r="AS42" s="124"/>
      <c r="AT42" s="124"/>
      <c r="AU42" s="124"/>
      <c r="AV42" s="124"/>
      <c r="AW42" s="124"/>
      <c r="AX42" s="124"/>
      <c r="AY42" s="95"/>
      <c r="AZ42" s="95"/>
      <c r="BA42" s="98"/>
    </row>
    <row r="43" spans="1:53" ht="15" customHeight="1" x14ac:dyDescent="0.25">
      <c r="A43" s="141"/>
      <c r="B43" s="144"/>
      <c r="C43" s="147"/>
      <c r="D43" s="150"/>
      <c r="E43" s="51"/>
      <c r="F43" s="42" t="str">
        <f t="shared" ref="F43:AJ43" si="15">IF(F44&gt;0,"НУ","")</f>
        <v/>
      </c>
      <c r="G43" s="43" t="str">
        <f t="shared" si="15"/>
        <v/>
      </c>
      <c r="H43" s="43" t="str">
        <f t="shared" si="15"/>
        <v/>
      </c>
      <c r="I43" s="43" t="str">
        <f t="shared" si="15"/>
        <v/>
      </c>
      <c r="J43" s="43" t="str">
        <f t="shared" si="15"/>
        <v/>
      </c>
      <c r="K43" s="43" t="str">
        <f t="shared" si="15"/>
        <v/>
      </c>
      <c r="L43" s="43" t="str">
        <f t="shared" si="15"/>
        <v/>
      </c>
      <c r="M43" s="43" t="str">
        <f t="shared" si="15"/>
        <v/>
      </c>
      <c r="N43" s="43" t="str">
        <f t="shared" si="15"/>
        <v/>
      </c>
      <c r="O43" s="43" t="str">
        <f t="shared" si="15"/>
        <v/>
      </c>
      <c r="P43" s="43" t="str">
        <f t="shared" si="15"/>
        <v/>
      </c>
      <c r="Q43" s="43" t="str">
        <f t="shared" si="15"/>
        <v/>
      </c>
      <c r="R43" s="43" t="str">
        <f t="shared" si="15"/>
        <v/>
      </c>
      <c r="S43" s="43" t="str">
        <f t="shared" si="15"/>
        <v/>
      </c>
      <c r="T43" s="43" t="str">
        <f t="shared" si="15"/>
        <v/>
      </c>
      <c r="U43" s="43" t="str">
        <f t="shared" si="15"/>
        <v/>
      </c>
      <c r="V43" s="43" t="str">
        <f t="shared" si="15"/>
        <v/>
      </c>
      <c r="W43" s="43" t="str">
        <f t="shared" si="15"/>
        <v/>
      </c>
      <c r="X43" s="43" t="str">
        <f t="shared" si="15"/>
        <v/>
      </c>
      <c r="Y43" s="43" t="str">
        <f t="shared" si="15"/>
        <v/>
      </c>
      <c r="Z43" s="43" t="str">
        <f t="shared" si="15"/>
        <v/>
      </c>
      <c r="AA43" s="43" t="str">
        <f t="shared" si="15"/>
        <v/>
      </c>
      <c r="AB43" s="43" t="str">
        <f t="shared" si="15"/>
        <v/>
      </c>
      <c r="AC43" s="43" t="str">
        <f t="shared" si="15"/>
        <v/>
      </c>
      <c r="AD43" s="43" t="str">
        <f t="shared" si="15"/>
        <v/>
      </c>
      <c r="AE43" s="43" t="str">
        <f t="shared" si="15"/>
        <v/>
      </c>
      <c r="AF43" s="43" t="str">
        <f t="shared" si="15"/>
        <v/>
      </c>
      <c r="AG43" s="43" t="str">
        <f t="shared" si="15"/>
        <v/>
      </c>
      <c r="AH43" s="44" t="str">
        <f t="shared" si="15"/>
        <v/>
      </c>
      <c r="AI43" s="44" t="str">
        <f t="shared" si="15"/>
        <v/>
      </c>
      <c r="AJ43" s="45" t="str">
        <f t="shared" si="15"/>
        <v/>
      </c>
      <c r="AK43" s="162"/>
      <c r="AL43" s="156"/>
      <c r="AM43" s="127"/>
      <c r="AN43" s="130"/>
      <c r="AO43" s="133"/>
      <c r="AP43" s="136"/>
      <c r="AQ43" s="136"/>
      <c r="AR43" s="124"/>
      <c r="AS43" s="124"/>
      <c r="AT43" s="124"/>
      <c r="AU43" s="124"/>
      <c r="AV43" s="124"/>
      <c r="AW43" s="124"/>
      <c r="AX43" s="124"/>
      <c r="AY43" s="95"/>
      <c r="AZ43" s="95"/>
      <c r="BA43" s="98"/>
    </row>
    <row r="44" spans="1:53" ht="15" customHeight="1" thickBot="1" x14ac:dyDescent="0.3">
      <c r="A44" s="142"/>
      <c r="B44" s="145"/>
      <c r="C44" s="148"/>
      <c r="D44" s="151"/>
      <c r="E44" s="52"/>
      <c r="F44" s="47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9"/>
      <c r="AK44" s="163"/>
      <c r="AL44" s="157"/>
      <c r="AM44" s="128"/>
      <c r="AN44" s="131"/>
      <c r="AO44" s="134"/>
      <c r="AP44" s="137"/>
      <c r="AQ44" s="137"/>
      <c r="AR44" s="125"/>
      <c r="AS44" s="125"/>
      <c r="AT44" s="125"/>
      <c r="AU44" s="125"/>
      <c r="AV44" s="125"/>
      <c r="AW44" s="125"/>
      <c r="AX44" s="125"/>
      <c r="AY44" s="96"/>
      <c r="AZ44" s="96"/>
      <c r="BA44" s="99"/>
    </row>
    <row r="45" spans="1:53" ht="15" customHeight="1" x14ac:dyDescent="0.25">
      <c r="A45" s="140">
        <v>9</v>
      </c>
      <c r="B45" s="143" t="str">
        <f>IFERROR(VLOOKUP($C45,[1]Списки!$A$1:$C$3999,2,0),"")</f>
        <v/>
      </c>
      <c r="C45" s="146"/>
      <c r="D45" s="149" t="str">
        <f>IFERROR(VLOOKUP($C45,[1]Списки!$A$1:$C$3999,3,0),"")</f>
        <v/>
      </c>
      <c r="E45" s="50"/>
      <c r="F45" s="34" t="str">
        <f>VLOOKUP(F$11,[1]Графік!$E$5:$H$32,3,0)</f>
        <v>ВВ</v>
      </c>
      <c r="G45" s="35" t="str">
        <f>VLOOKUP(G$11,[1]Графік!$E$5:$H$32,3,0)</f>
        <v>ВВ</v>
      </c>
      <c r="H45" s="35" t="str">
        <f>VLOOKUP(H$11,[1]Графік!$E$5:$H$32,3,0)</f>
        <v>Р</v>
      </c>
      <c r="I45" s="35" t="str">
        <f>VLOOKUP(I$11,[1]Графік!$E$5:$H$32,3,0)</f>
        <v>Р</v>
      </c>
      <c r="J45" s="35" t="str">
        <f>VLOOKUP(J$11,[1]Графік!$E$5:$H$32,3,0)</f>
        <v>Р</v>
      </c>
      <c r="K45" s="35" t="str">
        <f>VLOOKUP(K$11,[1]Графік!$E$5:$H$32,3,0)</f>
        <v>Р</v>
      </c>
      <c r="L45" s="35" t="str">
        <f>VLOOKUP(L$11,[1]Графік!$E$5:$H$32,3,0)</f>
        <v>ВВ</v>
      </c>
      <c r="M45" s="35" t="str">
        <f>VLOOKUP(M$11,[1]Графік!$E$5:$H$32,3,0)</f>
        <v>ВВ</v>
      </c>
      <c r="N45" s="35" t="str">
        <f>VLOOKUP(N$11,[1]Графік!$E$5:$H$32,3,0)</f>
        <v>Р</v>
      </c>
      <c r="O45" s="35" t="str">
        <f>VLOOKUP(O$11,[1]Графік!$E$5:$H$32,3,0)</f>
        <v>Р</v>
      </c>
      <c r="P45" s="35" t="str">
        <f>VLOOKUP(P$11,[1]Графік!$E$5:$H$32,3,0)</f>
        <v>Р</v>
      </c>
      <c r="Q45" s="35" t="str">
        <f>VLOOKUP(Q$11,[1]Графік!$E$5:$H$32,3,0)</f>
        <v>Р</v>
      </c>
      <c r="R45" s="35" t="str">
        <f>VLOOKUP(R$11,[1]Графік!$E$5:$H$32,3,0)</f>
        <v>ВВ</v>
      </c>
      <c r="S45" s="35" t="str">
        <f>VLOOKUP(S$11,[1]Графік!$E$5:$H$32,3,0)</f>
        <v>ВВ</v>
      </c>
      <c r="T45" s="35" t="str">
        <f>VLOOKUP(T$11,[1]Графік!$E$5:$H$32,3,0)</f>
        <v>Р</v>
      </c>
      <c r="U45" s="35" t="str">
        <f>VLOOKUP(U$11,[1]Графік!$E$5:$H$32,3,0)</f>
        <v>Р</v>
      </c>
      <c r="V45" s="35" t="str">
        <f>VLOOKUP(V$11,[1]Графік!$E$5:$H$32,3,0)</f>
        <v>Р</v>
      </c>
      <c r="W45" s="35" t="str">
        <f>VLOOKUP(W$11,[1]Графік!$E$5:$H$32,3,0)</f>
        <v>Р</v>
      </c>
      <c r="X45" s="35" t="str">
        <f>VLOOKUP(X$11,[1]Графік!$E$5:$H$32,3,0)</f>
        <v>ВВ</v>
      </c>
      <c r="Y45" s="35" t="str">
        <f>VLOOKUP(Y$11,[1]Графік!$E$5:$H$32,3,0)</f>
        <v>ВВ</v>
      </c>
      <c r="Z45" s="35" t="str">
        <f>VLOOKUP(Z$11,[1]Графік!$E$5:$H$32,3,0)</f>
        <v>Р</v>
      </c>
      <c r="AA45" s="35" t="str">
        <f>VLOOKUP(AA$11,[1]Графік!$E$5:$H$32,3,0)</f>
        <v>Р</v>
      </c>
      <c r="AB45" s="35" t="str">
        <f>VLOOKUP(AB$11,[1]Графік!$E$5:$H$32,3,0)</f>
        <v>Р</v>
      </c>
      <c r="AC45" s="35" t="str">
        <f>VLOOKUP(AC$11,[1]Графік!$E$5:$H$32,3,0)</f>
        <v>Р</v>
      </c>
      <c r="AD45" s="35" t="str">
        <f>VLOOKUP(AD$11,[1]Графік!$E$5:$H$32,3,0)</f>
        <v>ВВ</v>
      </c>
      <c r="AE45" s="35" t="str">
        <f>VLOOKUP(AE$11,[1]Графік!$E$5:$H$32,3,0)</f>
        <v>ВВ</v>
      </c>
      <c r="AF45" s="35" t="str">
        <f>VLOOKUP(AF$11,[1]Графік!$E$5:$H$32,3,0)</f>
        <v>Р</v>
      </c>
      <c r="AG45" s="35" t="str">
        <f>VLOOKUP(AG$11,[1]Графік!$E$5:$H$32,3,0)</f>
        <v>Р</v>
      </c>
      <c r="AH45" s="35"/>
      <c r="AI45" s="35"/>
      <c r="AJ45" s="36"/>
      <c r="AK45" s="162">
        <f ca="1">SUMIF($F45:$AJ48,"Р",$F46:$AJ46)</f>
        <v>144</v>
      </c>
      <c r="AL45" s="156">
        <f ca="1">SUMIF($F47:$AJ48,"НУ",$F48:$AJ48)</f>
        <v>0</v>
      </c>
      <c r="AM45" s="127">
        <f ca="1">SUMIF(F45:AJ48,"РВ",F46:AJ46)</f>
        <v>0</v>
      </c>
      <c r="AN45" s="130">
        <f ca="1">AK45+AL45+AM45</f>
        <v>144</v>
      </c>
      <c r="AO45" s="133">
        <f ca="1">AK45/8</f>
        <v>18</v>
      </c>
      <c r="AP45" s="136">
        <f>COUNTIF($F45:$AJ48,"=ВВ")</f>
        <v>10</v>
      </c>
      <c r="AQ45" s="136">
        <f>COUNTIF($F45:$AJ48,"=В")</f>
        <v>0</v>
      </c>
      <c r="AR45" s="124">
        <f>COUNTIF($F45:$AJ48,"=НА")</f>
        <v>0</v>
      </c>
      <c r="AS45" s="124">
        <f>COUNTIF(F45:AJ48,"=ТН")</f>
        <v>0</v>
      </c>
      <c r="AT45" s="124">
        <f>COUNTIF($F45:$AJ48,"=ВД")</f>
        <v>0</v>
      </c>
      <c r="AU45" s="124">
        <f>COUNTIF($F45:$AJ48,"=ВП")</f>
        <v>0</v>
      </c>
      <c r="AV45" s="124">
        <f>COUNTIF($F45:$AJ48,"=ДД")</f>
        <v>0</v>
      </c>
      <c r="AW45" s="124">
        <f>COUNTIF($F45:$AJ48,"=П")</f>
        <v>0</v>
      </c>
      <c r="AX45" s="124">
        <f>COUNTIF($F45:$AJ48,"=ПР")</f>
        <v>0</v>
      </c>
      <c r="AY45" s="95">
        <f>COUNTIF($F45:$AJ48,"=І")</f>
        <v>0</v>
      </c>
      <c r="AZ45" s="95">
        <f>COUNTIF($F45:$AJ48,"=НЗ")</f>
        <v>0</v>
      </c>
      <c r="BA45" s="97" t="str">
        <f>IF(C45&gt;1,[1]Графік!$H$36,"")</f>
        <v/>
      </c>
    </row>
    <row r="46" spans="1:53" ht="15" customHeight="1" x14ac:dyDescent="0.25">
      <c r="A46" s="141"/>
      <c r="B46" s="144"/>
      <c r="C46" s="147"/>
      <c r="D46" s="150"/>
      <c r="E46" s="51"/>
      <c r="F46" s="38" t="str">
        <f t="shared" ref="F46:AG46" si="16">IF(F45="Р",8,"")</f>
        <v/>
      </c>
      <c r="G46" s="39" t="str">
        <f t="shared" si="16"/>
        <v/>
      </c>
      <c r="H46" s="39">
        <f t="shared" si="16"/>
        <v>8</v>
      </c>
      <c r="I46" s="39">
        <f t="shared" si="16"/>
        <v>8</v>
      </c>
      <c r="J46" s="39">
        <f t="shared" si="16"/>
        <v>8</v>
      </c>
      <c r="K46" s="39">
        <f t="shared" si="16"/>
        <v>8</v>
      </c>
      <c r="L46" s="39" t="str">
        <f t="shared" si="16"/>
        <v/>
      </c>
      <c r="M46" s="39" t="str">
        <f t="shared" si="16"/>
        <v/>
      </c>
      <c r="N46" s="39">
        <f t="shared" si="16"/>
        <v>8</v>
      </c>
      <c r="O46" s="39">
        <f t="shared" si="16"/>
        <v>8</v>
      </c>
      <c r="P46" s="39">
        <f t="shared" si="16"/>
        <v>8</v>
      </c>
      <c r="Q46" s="39">
        <f t="shared" si="16"/>
        <v>8</v>
      </c>
      <c r="R46" s="39" t="str">
        <f t="shared" si="16"/>
        <v/>
      </c>
      <c r="S46" s="39" t="str">
        <f t="shared" si="16"/>
        <v/>
      </c>
      <c r="T46" s="39">
        <f t="shared" si="16"/>
        <v>8</v>
      </c>
      <c r="U46" s="39">
        <f t="shared" si="16"/>
        <v>8</v>
      </c>
      <c r="V46" s="39">
        <f t="shared" si="16"/>
        <v>8</v>
      </c>
      <c r="W46" s="39">
        <f t="shared" si="16"/>
        <v>8</v>
      </c>
      <c r="X46" s="39" t="str">
        <f t="shared" si="16"/>
        <v/>
      </c>
      <c r="Y46" s="39" t="str">
        <f t="shared" si="16"/>
        <v/>
      </c>
      <c r="Z46" s="39">
        <f t="shared" si="16"/>
        <v>8</v>
      </c>
      <c r="AA46" s="39">
        <f t="shared" si="16"/>
        <v>8</v>
      </c>
      <c r="AB46" s="39">
        <f t="shared" si="16"/>
        <v>8</v>
      </c>
      <c r="AC46" s="39">
        <f t="shared" si="16"/>
        <v>8</v>
      </c>
      <c r="AD46" s="39" t="str">
        <f t="shared" si="16"/>
        <v/>
      </c>
      <c r="AE46" s="39" t="str">
        <f t="shared" si="16"/>
        <v/>
      </c>
      <c r="AF46" s="39">
        <f t="shared" si="16"/>
        <v>8</v>
      </c>
      <c r="AG46" s="39">
        <f t="shared" si="16"/>
        <v>8</v>
      </c>
      <c r="AH46" s="39"/>
      <c r="AI46" s="39"/>
      <c r="AJ46" s="40"/>
      <c r="AK46" s="162"/>
      <c r="AL46" s="156"/>
      <c r="AM46" s="127"/>
      <c r="AN46" s="130"/>
      <c r="AO46" s="133"/>
      <c r="AP46" s="136"/>
      <c r="AQ46" s="136"/>
      <c r="AR46" s="124"/>
      <c r="AS46" s="124"/>
      <c r="AT46" s="124"/>
      <c r="AU46" s="124"/>
      <c r="AV46" s="124"/>
      <c r="AW46" s="124"/>
      <c r="AX46" s="124"/>
      <c r="AY46" s="95"/>
      <c r="AZ46" s="95"/>
      <c r="BA46" s="98"/>
    </row>
    <row r="47" spans="1:53" ht="15" customHeight="1" x14ac:dyDescent="0.25">
      <c r="A47" s="141"/>
      <c r="B47" s="144"/>
      <c r="C47" s="147"/>
      <c r="D47" s="150"/>
      <c r="E47" s="51"/>
      <c r="F47" s="42" t="str">
        <f t="shared" ref="F47:AJ47" si="17">IF(F48&gt;0,"НУ","")</f>
        <v/>
      </c>
      <c r="G47" s="43" t="str">
        <f t="shared" si="17"/>
        <v/>
      </c>
      <c r="H47" s="43" t="str">
        <f t="shared" si="17"/>
        <v/>
      </c>
      <c r="I47" s="43" t="str">
        <f t="shared" si="17"/>
        <v/>
      </c>
      <c r="J47" s="43" t="str">
        <f t="shared" si="17"/>
        <v/>
      </c>
      <c r="K47" s="43" t="str">
        <f t="shared" si="17"/>
        <v/>
      </c>
      <c r="L47" s="43" t="str">
        <f t="shared" si="17"/>
        <v/>
      </c>
      <c r="M47" s="43" t="str">
        <f t="shared" si="17"/>
        <v/>
      </c>
      <c r="N47" s="43" t="str">
        <f t="shared" si="17"/>
        <v/>
      </c>
      <c r="O47" s="43" t="str">
        <f t="shared" si="17"/>
        <v/>
      </c>
      <c r="P47" s="43" t="str">
        <f t="shared" si="17"/>
        <v/>
      </c>
      <c r="Q47" s="43" t="str">
        <f t="shared" si="17"/>
        <v/>
      </c>
      <c r="R47" s="43" t="str">
        <f t="shared" si="17"/>
        <v/>
      </c>
      <c r="S47" s="43" t="str">
        <f t="shared" si="17"/>
        <v/>
      </c>
      <c r="T47" s="43" t="str">
        <f t="shared" si="17"/>
        <v/>
      </c>
      <c r="U47" s="43" t="str">
        <f t="shared" si="17"/>
        <v/>
      </c>
      <c r="V47" s="43" t="str">
        <f t="shared" si="17"/>
        <v/>
      </c>
      <c r="W47" s="43" t="str">
        <f t="shared" si="17"/>
        <v/>
      </c>
      <c r="X47" s="43" t="str">
        <f t="shared" si="17"/>
        <v/>
      </c>
      <c r="Y47" s="43" t="str">
        <f t="shared" si="17"/>
        <v/>
      </c>
      <c r="Z47" s="43" t="str">
        <f t="shared" si="17"/>
        <v/>
      </c>
      <c r="AA47" s="43" t="str">
        <f t="shared" si="17"/>
        <v/>
      </c>
      <c r="AB47" s="43" t="str">
        <f t="shared" si="17"/>
        <v/>
      </c>
      <c r="AC47" s="43" t="str">
        <f t="shared" si="17"/>
        <v/>
      </c>
      <c r="AD47" s="43" t="str">
        <f t="shared" si="17"/>
        <v/>
      </c>
      <c r="AE47" s="43" t="str">
        <f t="shared" si="17"/>
        <v/>
      </c>
      <c r="AF47" s="43" t="str">
        <f t="shared" si="17"/>
        <v/>
      </c>
      <c r="AG47" s="43" t="str">
        <f t="shared" si="17"/>
        <v/>
      </c>
      <c r="AH47" s="44" t="str">
        <f t="shared" si="17"/>
        <v/>
      </c>
      <c r="AI47" s="44" t="str">
        <f t="shared" si="17"/>
        <v/>
      </c>
      <c r="AJ47" s="45" t="str">
        <f t="shared" si="17"/>
        <v/>
      </c>
      <c r="AK47" s="162"/>
      <c r="AL47" s="156"/>
      <c r="AM47" s="127"/>
      <c r="AN47" s="130"/>
      <c r="AO47" s="133"/>
      <c r="AP47" s="136"/>
      <c r="AQ47" s="136"/>
      <c r="AR47" s="124"/>
      <c r="AS47" s="124"/>
      <c r="AT47" s="124"/>
      <c r="AU47" s="124"/>
      <c r="AV47" s="124"/>
      <c r="AW47" s="124"/>
      <c r="AX47" s="124"/>
      <c r="AY47" s="95"/>
      <c r="AZ47" s="95"/>
      <c r="BA47" s="98"/>
    </row>
    <row r="48" spans="1:53" ht="15" customHeight="1" thickBot="1" x14ac:dyDescent="0.3">
      <c r="A48" s="142"/>
      <c r="B48" s="145"/>
      <c r="C48" s="148"/>
      <c r="D48" s="151"/>
      <c r="E48" s="52"/>
      <c r="F48" s="47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9"/>
      <c r="AK48" s="163"/>
      <c r="AL48" s="157"/>
      <c r="AM48" s="128"/>
      <c r="AN48" s="131"/>
      <c r="AO48" s="134"/>
      <c r="AP48" s="137"/>
      <c r="AQ48" s="137"/>
      <c r="AR48" s="125"/>
      <c r="AS48" s="125"/>
      <c r="AT48" s="125"/>
      <c r="AU48" s="125"/>
      <c r="AV48" s="125"/>
      <c r="AW48" s="125"/>
      <c r="AX48" s="125"/>
      <c r="AY48" s="96"/>
      <c r="AZ48" s="96"/>
      <c r="BA48" s="99"/>
    </row>
    <row r="49" spans="1:53" ht="15" customHeight="1" x14ac:dyDescent="0.25">
      <c r="A49" s="140">
        <v>10</v>
      </c>
      <c r="B49" s="143" t="str">
        <f>IFERROR(VLOOKUP($C49,[1]Списки!$A$1:$C$3999,2,0),"")</f>
        <v/>
      </c>
      <c r="C49" s="146"/>
      <c r="D49" s="149" t="str">
        <f>IFERROR(VLOOKUP($C49,[1]Списки!$A$1:$C$3999,3,0),"")</f>
        <v/>
      </c>
      <c r="E49" s="50"/>
      <c r="F49" s="34" t="str">
        <f>VLOOKUP(F$11,[1]Графік!$E$5:$H$32,3,0)</f>
        <v>ВВ</v>
      </c>
      <c r="G49" s="35" t="str">
        <f>VLOOKUP(G$11,[1]Графік!$E$5:$H$32,3,0)</f>
        <v>ВВ</v>
      </c>
      <c r="H49" s="35" t="str">
        <f>VLOOKUP(H$11,[1]Графік!$E$5:$H$32,3,0)</f>
        <v>Р</v>
      </c>
      <c r="I49" s="35" t="str">
        <f>VLOOKUP(I$11,[1]Графік!$E$5:$H$32,3,0)</f>
        <v>Р</v>
      </c>
      <c r="J49" s="35" t="str">
        <f>VLOOKUP(J$11,[1]Графік!$E$5:$H$32,3,0)</f>
        <v>Р</v>
      </c>
      <c r="K49" s="35" t="str">
        <f>VLOOKUP(K$11,[1]Графік!$E$5:$H$32,3,0)</f>
        <v>Р</v>
      </c>
      <c r="L49" s="35" t="str">
        <f>VLOOKUP(L$11,[1]Графік!$E$5:$H$32,3,0)</f>
        <v>ВВ</v>
      </c>
      <c r="M49" s="35" t="str">
        <f>VLOOKUP(M$11,[1]Графік!$E$5:$H$32,3,0)</f>
        <v>ВВ</v>
      </c>
      <c r="N49" s="35" t="str">
        <f>VLOOKUP(N$11,[1]Графік!$E$5:$H$32,3,0)</f>
        <v>Р</v>
      </c>
      <c r="O49" s="35" t="str">
        <f>VLOOKUP(O$11,[1]Графік!$E$5:$H$32,3,0)</f>
        <v>Р</v>
      </c>
      <c r="P49" s="35" t="str">
        <f>VLOOKUP(P$11,[1]Графік!$E$5:$H$32,3,0)</f>
        <v>Р</v>
      </c>
      <c r="Q49" s="35" t="str">
        <f>VLOOKUP(Q$11,[1]Графік!$E$5:$H$32,3,0)</f>
        <v>Р</v>
      </c>
      <c r="R49" s="35" t="str">
        <f>VLOOKUP(R$11,[1]Графік!$E$5:$H$32,3,0)</f>
        <v>ВВ</v>
      </c>
      <c r="S49" s="35" t="str">
        <f>VLOOKUP(S$11,[1]Графік!$E$5:$H$32,3,0)</f>
        <v>ВВ</v>
      </c>
      <c r="T49" s="35" t="str">
        <f>VLOOKUP(T$11,[1]Графік!$E$5:$H$32,3,0)</f>
        <v>Р</v>
      </c>
      <c r="U49" s="35" t="str">
        <f>VLOOKUP(U$11,[1]Графік!$E$5:$H$32,3,0)</f>
        <v>Р</v>
      </c>
      <c r="V49" s="35" t="str">
        <f>VLOOKUP(V$11,[1]Графік!$E$5:$H$32,3,0)</f>
        <v>Р</v>
      </c>
      <c r="W49" s="35" t="str">
        <f>VLOOKUP(W$11,[1]Графік!$E$5:$H$32,3,0)</f>
        <v>Р</v>
      </c>
      <c r="X49" s="35" t="str">
        <f>VLOOKUP(X$11,[1]Графік!$E$5:$H$32,3,0)</f>
        <v>ВВ</v>
      </c>
      <c r="Y49" s="35" t="str">
        <f>VLOOKUP(Y$11,[1]Графік!$E$5:$H$32,3,0)</f>
        <v>ВВ</v>
      </c>
      <c r="Z49" s="35" t="str">
        <f>VLOOKUP(Z$11,[1]Графік!$E$5:$H$32,3,0)</f>
        <v>Р</v>
      </c>
      <c r="AA49" s="35" t="str">
        <f>VLOOKUP(AA$11,[1]Графік!$E$5:$H$32,3,0)</f>
        <v>Р</v>
      </c>
      <c r="AB49" s="35" t="str">
        <f>VLOOKUP(AB$11,[1]Графік!$E$5:$H$32,3,0)</f>
        <v>Р</v>
      </c>
      <c r="AC49" s="35" t="str">
        <f>VLOOKUP(AC$11,[1]Графік!$E$5:$H$32,3,0)</f>
        <v>Р</v>
      </c>
      <c r="AD49" s="35" t="str">
        <f>VLOOKUP(AD$11,[1]Графік!$E$5:$H$32,3,0)</f>
        <v>ВВ</v>
      </c>
      <c r="AE49" s="35" t="str">
        <f>VLOOKUP(AE$11,[1]Графік!$E$5:$H$32,3,0)</f>
        <v>ВВ</v>
      </c>
      <c r="AF49" s="35" t="str">
        <f>VLOOKUP(AF$11,[1]Графік!$E$5:$H$32,3,0)</f>
        <v>Р</v>
      </c>
      <c r="AG49" s="35" t="str">
        <f>VLOOKUP(AG$11,[1]Графік!$E$5:$H$32,3,0)</f>
        <v>Р</v>
      </c>
      <c r="AH49" s="35"/>
      <c r="AI49" s="35"/>
      <c r="AJ49" s="36"/>
      <c r="AK49" s="162">
        <f ca="1">SUMIF($F49:$AJ52,"Р",$F50:$AJ50)</f>
        <v>144</v>
      </c>
      <c r="AL49" s="156">
        <f ca="1">SUMIF($F51:$AJ52,"НУ",$F52:$AJ52)</f>
        <v>0</v>
      </c>
      <c r="AM49" s="127">
        <f ca="1">SUMIF(F49:AJ52,"РВ",F50:AJ50)</f>
        <v>0</v>
      </c>
      <c r="AN49" s="130">
        <f ca="1">AK49+AL49+AM49</f>
        <v>144</v>
      </c>
      <c r="AO49" s="133">
        <f ca="1">AK49/8</f>
        <v>18</v>
      </c>
      <c r="AP49" s="136">
        <f>COUNTIF($F49:$AJ52,"=ВВ")</f>
        <v>10</v>
      </c>
      <c r="AQ49" s="136">
        <f>COUNTIF($F49:$AJ52,"=В")</f>
        <v>0</v>
      </c>
      <c r="AR49" s="124">
        <f>COUNTIF($F49:$AJ52,"=НА")</f>
        <v>0</v>
      </c>
      <c r="AS49" s="124">
        <f>COUNTIF(F49:AJ52,"=ТН")</f>
        <v>0</v>
      </c>
      <c r="AT49" s="124">
        <f>COUNTIF($F49:$AJ52,"=ВД")</f>
        <v>0</v>
      </c>
      <c r="AU49" s="124">
        <f>COUNTIF($F49:$AJ52,"=ВП")</f>
        <v>0</v>
      </c>
      <c r="AV49" s="124">
        <f>COUNTIF($F49:$AJ52,"=ДД")</f>
        <v>0</v>
      </c>
      <c r="AW49" s="124">
        <f>COUNTIF($F49:$AJ52,"=П")</f>
        <v>0</v>
      </c>
      <c r="AX49" s="124">
        <f>COUNTIF($F49:$AJ52,"=ПР")</f>
        <v>0</v>
      </c>
      <c r="AY49" s="95">
        <f>COUNTIF($F49:$AJ52,"=І")</f>
        <v>0</v>
      </c>
      <c r="AZ49" s="95">
        <f>COUNTIF($F49:$AJ52,"=НЗ")</f>
        <v>0</v>
      </c>
      <c r="BA49" s="97" t="str">
        <f>IF(C49&gt;1,[1]Графік!$H$36,"")</f>
        <v/>
      </c>
    </row>
    <row r="50" spans="1:53" ht="15" customHeight="1" x14ac:dyDescent="0.25">
      <c r="A50" s="141"/>
      <c r="B50" s="144"/>
      <c r="C50" s="147"/>
      <c r="D50" s="150"/>
      <c r="E50" s="51"/>
      <c r="F50" s="38" t="str">
        <f t="shared" ref="F50:AG50" si="18">IF(F49="Р",8,"")</f>
        <v/>
      </c>
      <c r="G50" s="39" t="str">
        <f t="shared" si="18"/>
        <v/>
      </c>
      <c r="H50" s="39">
        <f t="shared" si="18"/>
        <v>8</v>
      </c>
      <c r="I50" s="39">
        <f t="shared" si="18"/>
        <v>8</v>
      </c>
      <c r="J50" s="39">
        <f t="shared" si="18"/>
        <v>8</v>
      </c>
      <c r="K50" s="39">
        <f t="shared" si="18"/>
        <v>8</v>
      </c>
      <c r="L50" s="39" t="str">
        <f t="shared" si="18"/>
        <v/>
      </c>
      <c r="M50" s="39" t="str">
        <f t="shared" si="18"/>
        <v/>
      </c>
      <c r="N50" s="39">
        <f t="shared" si="18"/>
        <v>8</v>
      </c>
      <c r="O50" s="39">
        <f t="shared" si="18"/>
        <v>8</v>
      </c>
      <c r="P50" s="39">
        <f t="shared" si="18"/>
        <v>8</v>
      </c>
      <c r="Q50" s="39">
        <f t="shared" si="18"/>
        <v>8</v>
      </c>
      <c r="R50" s="39" t="str">
        <f t="shared" si="18"/>
        <v/>
      </c>
      <c r="S50" s="39" t="str">
        <f t="shared" si="18"/>
        <v/>
      </c>
      <c r="T50" s="39">
        <f t="shared" si="18"/>
        <v>8</v>
      </c>
      <c r="U50" s="39">
        <f t="shared" si="18"/>
        <v>8</v>
      </c>
      <c r="V50" s="39">
        <f t="shared" si="18"/>
        <v>8</v>
      </c>
      <c r="W50" s="39">
        <f t="shared" si="18"/>
        <v>8</v>
      </c>
      <c r="X50" s="39" t="str">
        <f t="shared" si="18"/>
        <v/>
      </c>
      <c r="Y50" s="39" t="str">
        <f t="shared" si="18"/>
        <v/>
      </c>
      <c r="Z50" s="39">
        <f t="shared" si="18"/>
        <v>8</v>
      </c>
      <c r="AA50" s="39">
        <f t="shared" si="18"/>
        <v>8</v>
      </c>
      <c r="AB50" s="39">
        <f t="shared" si="18"/>
        <v>8</v>
      </c>
      <c r="AC50" s="39">
        <f t="shared" si="18"/>
        <v>8</v>
      </c>
      <c r="AD50" s="39" t="str">
        <f t="shared" si="18"/>
        <v/>
      </c>
      <c r="AE50" s="39" t="str">
        <f t="shared" si="18"/>
        <v/>
      </c>
      <c r="AF50" s="39">
        <f t="shared" si="18"/>
        <v>8</v>
      </c>
      <c r="AG50" s="39">
        <f t="shared" si="18"/>
        <v>8</v>
      </c>
      <c r="AH50" s="39"/>
      <c r="AI50" s="39"/>
      <c r="AJ50" s="40"/>
      <c r="AK50" s="162"/>
      <c r="AL50" s="156"/>
      <c r="AM50" s="127"/>
      <c r="AN50" s="130"/>
      <c r="AO50" s="133"/>
      <c r="AP50" s="136"/>
      <c r="AQ50" s="136"/>
      <c r="AR50" s="124"/>
      <c r="AS50" s="124"/>
      <c r="AT50" s="124"/>
      <c r="AU50" s="124"/>
      <c r="AV50" s="124"/>
      <c r="AW50" s="124"/>
      <c r="AX50" s="124"/>
      <c r="AY50" s="95"/>
      <c r="AZ50" s="95"/>
      <c r="BA50" s="98"/>
    </row>
    <row r="51" spans="1:53" ht="15" customHeight="1" x14ac:dyDescent="0.25">
      <c r="A51" s="141"/>
      <c r="B51" s="144"/>
      <c r="C51" s="147"/>
      <c r="D51" s="150"/>
      <c r="E51" s="51"/>
      <c r="F51" s="42" t="str">
        <f t="shared" ref="F51:AJ51" si="19">IF(F52&gt;0,"НУ","")</f>
        <v/>
      </c>
      <c r="G51" s="43" t="str">
        <f t="shared" si="19"/>
        <v/>
      </c>
      <c r="H51" s="43" t="str">
        <f t="shared" si="19"/>
        <v/>
      </c>
      <c r="I51" s="43" t="str">
        <f t="shared" si="19"/>
        <v/>
      </c>
      <c r="J51" s="43" t="str">
        <f t="shared" si="19"/>
        <v/>
      </c>
      <c r="K51" s="43" t="str">
        <f t="shared" si="19"/>
        <v/>
      </c>
      <c r="L51" s="43" t="str">
        <f t="shared" si="19"/>
        <v/>
      </c>
      <c r="M51" s="43" t="str">
        <f t="shared" si="19"/>
        <v/>
      </c>
      <c r="N51" s="43" t="str">
        <f t="shared" si="19"/>
        <v/>
      </c>
      <c r="O51" s="43" t="str">
        <f t="shared" si="19"/>
        <v/>
      </c>
      <c r="P51" s="43" t="str">
        <f t="shared" si="19"/>
        <v/>
      </c>
      <c r="Q51" s="43" t="str">
        <f t="shared" si="19"/>
        <v/>
      </c>
      <c r="R51" s="43" t="str">
        <f t="shared" si="19"/>
        <v/>
      </c>
      <c r="S51" s="43" t="str">
        <f t="shared" si="19"/>
        <v/>
      </c>
      <c r="T51" s="43" t="str">
        <f t="shared" si="19"/>
        <v/>
      </c>
      <c r="U51" s="43" t="str">
        <f t="shared" si="19"/>
        <v/>
      </c>
      <c r="V51" s="43" t="str">
        <f t="shared" si="19"/>
        <v/>
      </c>
      <c r="W51" s="43" t="str">
        <f t="shared" si="19"/>
        <v/>
      </c>
      <c r="X51" s="43" t="str">
        <f t="shared" si="19"/>
        <v/>
      </c>
      <c r="Y51" s="43" t="str">
        <f t="shared" si="19"/>
        <v/>
      </c>
      <c r="Z51" s="43" t="str">
        <f t="shared" si="19"/>
        <v/>
      </c>
      <c r="AA51" s="43" t="str">
        <f t="shared" si="19"/>
        <v/>
      </c>
      <c r="AB51" s="43" t="str">
        <f t="shared" si="19"/>
        <v/>
      </c>
      <c r="AC51" s="43" t="str">
        <f t="shared" si="19"/>
        <v/>
      </c>
      <c r="AD51" s="43" t="str">
        <f t="shared" si="19"/>
        <v/>
      </c>
      <c r="AE51" s="43" t="str">
        <f t="shared" si="19"/>
        <v/>
      </c>
      <c r="AF51" s="43" t="str">
        <f t="shared" si="19"/>
        <v/>
      </c>
      <c r="AG51" s="43" t="str">
        <f t="shared" si="19"/>
        <v/>
      </c>
      <c r="AH51" s="44" t="str">
        <f t="shared" si="19"/>
        <v/>
      </c>
      <c r="AI51" s="44" t="str">
        <f t="shared" si="19"/>
        <v/>
      </c>
      <c r="AJ51" s="45" t="str">
        <f t="shared" si="19"/>
        <v/>
      </c>
      <c r="AK51" s="162"/>
      <c r="AL51" s="156"/>
      <c r="AM51" s="127"/>
      <c r="AN51" s="130"/>
      <c r="AO51" s="133"/>
      <c r="AP51" s="136"/>
      <c r="AQ51" s="136"/>
      <c r="AR51" s="124"/>
      <c r="AS51" s="124"/>
      <c r="AT51" s="124"/>
      <c r="AU51" s="124"/>
      <c r="AV51" s="124"/>
      <c r="AW51" s="124"/>
      <c r="AX51" s="124"/>
      <c r="AY51" s="95"/>
      <c r="AZ51" s="95"/>
      <c r="BA51" s="98"/>
    </row>
    <row r="52" spans="1:53" ht="15" customHeight="1" thickBot="1" x14ac:dyDescent="0.3">
      <c r="A52" s="142"/>
      <c r="B52" s="145"/>
      <c r="C52" s="148"/>
      <c r="D52" s="151"/>
      <c r="E52" s="52"/>
      <c r="F52" s="47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9"/>
      <c r="AK52" s="163"/>
      <c r="AL52" s="157"/>
      <c r="AM52" s="128"/>
      <c r="AN52" s="131"/>
      <c r="AO52" s="134"/>
      <c r="AP52" s="137"/>
      <c r="AQ52" s="137"/>
      <c r="AR52" s="125"/>
      <c r="AS52" s="125"/>
      <c r="AT52" s="125"/>
      <c r="AU52" s="125"/>
      <c r="AV52" s="125"/>
      <c r="AW52" s="125"/>
      <c r="AX52" s="125"/>
      <c r="AY52" s="96"/>
      <c r="AZ52" s="96"/>
      <c r="BA52" s="99"/>
    </row>
    <row r="53" spans="1:53" ht="15" customHeight="1" x14ac:dyDescent="0.25">
      <c r="A53" s="140">
        <v>11</v>
      </c>
      <c r="B53" s="143" t="str">
        <f>IFERROR(VLOOKUP($C53,[1]Списки!$A$1:$C$3999,2,0),"")</f>
        <v/>
      </c>
      <c r="C53" s="146"/>
      <c r="D53" s="149" t="str">
        <f>IFERROR(VLOOKUP($C53,[1]Списки!$A$1:$C$3999,3,0),"")</f>
        <v/>
      </c>
      <c r="E53" s="50"/>
      <c r="F53" s="34" t="str">
        <f>VLOOKUP(F$11,[1]Графік!$E$5:$H$32,3,0)</f>
        <v>ВВ</v>
      </c>
      <c r="G53" s="35" t="str">
        <f>VLOOKUP(G$11,[1]Графік!$E$5:$H$32,3,0)</f>
        <v>ВВ</v>
      </c>
      <c r="H53" s="35" t="str">
        <f>VLOOKUP(H$11,[1]Графік!$E$5:$H$32,3,0)</f>
        <v>Р</v>
      </c>
      <c r="I53" s="35" t="str">
        <f>VLOOKUP(I$11,[1]Графік!$E$5:$H$32,3,0)</f>
        <v>Р</v>
      </c>
      <c r="J53" s="35" t="str">
        <f>VLOOKUP(J$11,[1]Графік!$E$5:$H$32,3,0)</f>
        <v>Р</v>
      </c>
      <c r="K53" s="35" t="str">
        <f>VLOOKUP(K$11,[1]Графік!$E$5:$H$32,3,0)</f>
        <v>Р</v>
      </c>
      <c r="L53" s="35" t="str">
        <f>VLOOKUP(L$11,[1]Графік!$E$5:$H$32,3,0)</f>
        <v>ВВ</v>
      </c>
      <c r="M53" s="35" t="str">
        <f>VLOOKUP(M$11,[1]Графік!$E$5:$H$32,3,0)</f>
        <v>ВВ</v>
      </c>
      <c r="N53" s="35" t="str">
        <f>VLOOKUP(N$11,[1]Графік!$E$5:$H$32,3,0)</f>
        <v>Р</v>
      </c>
      <c r="O53" s="35" t="str">
        <f>VLOOKUP(O$11,[1]Графік!$E$5:$H$32,3,0)</f>
        <v>Р</v>
      </c>
      <c r="P53" s="35" t="str">
        <f>VLOOKUP(P$11,[1]Графік!$E$5:$H$32,3,0)</f>
        <v>Р</v>
      </c>
      <c r="Q53" s="35" t="str">
        <f>VLOOKUP(Q$11,[1]Графік!$E$5:$H$32,3,0)</f>
        <v>Р</v>
      </c>
      <c r="R53" s="35" t="str">
        <f>VLOOKUP(R$11,[1]Графік!$E$5:$H$32,3,0)</f>
        <v>ВВ</v>
      </c>
      <c r="S53" s="35" t="str">
        <f>VLOOKUP(S$11,[1]Графік!$E$5:$H$32,3,0)</f>
        <v>ВВ</v>
      </c>
      <c r="T53" s="35" t="str">
        <f>VLOOKUP(T$11,[1]Графік!$E$5:$H$32,3,0)</f>
        <v>Р</v>
      </c>
      <c r="U53" s="35" t="str">
        <f>VLOOKUP(U$11,[1]Графік!$E$5:$H$32,3,0)</f>
        <v>Р</v>
      </c>
      <c r="V53" s="35" t="str">
        <f>VLOOKUP(V$11,[1]Графік!$E$5:$H$32,3,0)</f>
        <v>Р</v>
      </c>
      <c r="W53" s="35" t="str">
        <f>VLOOKUP(W$11,[1]Графік!$E$5:$H$32,3,0)</f>
        <v>Р</v>
      </c>
      <c r="X53" s="35" t="str">
        <f>VLOOKUP(X$11,[1]Графік!$E$5:$H$32,3,0)</f>
        <v>ВВ</v>
      </c>
      <c r="Y53" s="35" t="str">
        <f>VLOOKUP(Y$11,[1]Графік!$E$5:$H$32,3,0)</f>
        <v>ВВ</v>
      </c>
      <c r="Z53" s="35" t="str">
        <f>VLOOKUP(Z$11,[1]Графік!$E$5:$H$32,3,0)</f>
        <v>Р</v>
      </c>
      <c r="AA53" s="35" t="str">
        <f>VLOOKUP(AA$11,[1]Графік!$E$5:$H$32,3,0)</f>
        <v>Р</v>
      </c>
      <c r="AB53" s="35" t="str">
        <f>VLOOKUP(AB$11,[1]Графік!$E$5:$H$32,3,0)</f>
        <v>Р</v>
      </c>
      <c r="AC53" s="35" t="str">
        <f>VLOOKUP(AC$11,[1]Графік!$E$5:$H$32,3,0)</f>
        <v>Р</v>
      </c>
      <c r="AD53" s="35" t="str">
        <f>VLOOKUP(AD$11,[1]Графік!$E$5:$H$32,3,0)</f>
        <v>ВВ</v>
      </c>
      <c r="AE53" s="35" t="str">
        <f>VLOOKUP(AE$11,[1]Графік!$E$5:$H$32,3,0)</f>
        <v>ВВ</v>
      </c>
      <c r="AF53" s="35" t="str">
        <f>VLOOKUP(AF$11,[1]Графік!$E$5:$H$32,3,0)</f>
        <v>Р</v>
      </c>
      <c r="AG53" s="35" t="str">
        <f>VLOOKUP(AG$11,[1]Графік!$E$5:$H$32,3,0)</f>
        <v>Р</v>
      </c>
      <c r="AH53" s="35"/>
      <c r="AI53" s="35"/>
      <c r="AJ53" s="36"/>
      <c r="AK53" s="162">
        <f ca="1">SUMIF($F53:$AJ56,"Р",$F54:$AJ54)</f>
        <v>144</v>
      </c>
      <c r="AL53" s="156">
        <f ca="1">SUMIF($F55:$AJ56,"НУ",$F56:$AJ56)</f>
        <v>0</v>
      </c>
      <c r="AM53" s="127">
        <f ca="1">SUMIF(F53:AJ56,"РВ",F54:AJ54)</f>
        <v>0</v>
      </c>
      <c r="AN53" s="130">
        <f ca="1">AK53+AL53+AM53</f>
        <v>144</v>
      </c>
      <c r="AO53" s="133">
        <f ca="1">AK53/8</f>
        <v>18</v>
      </c>
      <c r="AP53" s="136">
        <f>COUNTIF($F53:$AJ56,"=ВВ")</f>
        <v>10</v>
      </c>
      <c r="AQ53" s="136">
        <f>COUNTIF($F53:$AJ56,"=В")</f>
        <v>0</v>
      </c>
      <c r="AR53" s="124">
        <f>COUNTIF($F53:$AJ56,"=НА")</f>
        <v>0</v>
      </c>
      <c r="AS53" s="124">
        <f>COUNTIF(F53:AJ56,"=ТН")</f>
        <v>0</v>
      </c>
      <c r="AT53" s="124">
        <f>COUNTIF($F53:$AJ56,"=ВД")</f>
        <v>0</v>
      </c>
      <c r="AU53" s="124">
        <f>COUNTIF($F53:$AJ56,"=ВП")</f>
        <v>0</v>
      </c>
      <c r="AV53" s="124">
        <f>COUNTIF($F53:$AJ56,"=ДД")</f>
        <v>0</v>
      </c>
      <c r="AW53" s="124">
        <f>COUNTIF($F53:$AJ56,"=П")</f>
        <v>0</v>
      </c>
      <c r="AX53" s="124">
        <f>COUNTIF($F53:$AJ56,"=ПР")</f>
        <v>0</v>
      </c>
      <c r="AY53" s="95">
        <f>COUNTIF($F53:$AJ56,"=І")</f>
        <v>0</v>
      </c>
      <c r="AZ53" s="95">
        <f>COUNTIF($F53:$AJ56,"=НЗ")</f>
        <v>0</v>
      </c>
      <c r="BA53" s="97" t="str">
        <f>IF(C53&gt;1,[1]Графік!$H$36,"")</f>
        <v/>
      </c>
    </row>
    <row r="54" spans="1:53" ht="15" customHeight="1" x14ac:dyDescent="0.25">
      <c r="A54" s="141"/>
      <c r="B54" s="144"/>
      <c r="C54" s="147"/>
      <c r="D54" s="150"/>
      <c r="E54" s="51"/>
      <c r="F54" s="38" t="str">
        <f t="shared" ref="F54:AG54" si="20">IF(F53="Р",8,"")</f>
        <v/>
      </c>
      <c r="G54" s="39" t="str">
        <f t="shared" si="20"/>
        <v/>
      </c>
      <c r="H54" s="39">
        <f t="shared" si="20"/>
        <v>8</v>
      </c>
      <c r="I54" s="39">
        <f t="shared" si="20"/>
        <v>8</v>
      </c>
      <c r="J54" s="39">
        <f t="shared" si="20"/>
        <v>8</v>
      </c>
      <c r="K54" s="39">
        <f t="shared" si="20"/>
        <v>8</v>
      </c>
      <c r="L54" s="39" t="str">
        <f t="shared" si="20"/>
        <v/>
      </c>
      <c r="M54" s="39" t="str">
        <f t="shared" si="20"/>
        <v/>
      </c>
      <c r="N54" s="39">
        <f t="shared" si="20"/>
        <v>8</v>
      </c>
      <c r="O54" s="39">
        <f t="shared" si="20"/>
        <v>8</v>
      </c>
      <c r="P54" s="39">
        <f t="shared" si="20"/>
        <v>8</v>
      </c>
      <c r="Q54" s="39">
        <f t="shared" si="20"/>
        <v>8</v>
      </c>
      <c r="R54" s="39" t="str">
        <f t="shared" si="20"/>
        <v/>
      </c>
      <c r="S54" s="39" t="str">
        <f t="shared" si="20"/>
        <v/>
      </c>
      <c r="T54" s="39">
        <f t="shared" si="20"/>
        <v>8</v>
      </c>
      <c r="U54" s="39">
        <f t="shared" si="20"/>
        <v>8</v>
      </c>
      <c r="V54" s="39">
        <f t="shared" si="20"/>
        <v>8</v>
      </c>
      <c r="W54" s="39">
        <f t="shared" si="20"/>
        <v>8</v>
      </c>
      <c r="X54" s="39" t="str">
        <f t="shared" si="20"/>
        <v/>
      </c>
      <c r="Y54" s="39" t="str">
        <f t="shared" si="20"/>
        <v/>
      </c>
      <c r="Z54" s="39">
        <f t="shared" si="20"/>
        <v>8</v>
      </c>
      <c r="AA54" s="39">
        <f t="shared" si="20"/>
        <v>8</v>
      </c>
      <c r="AB54" s="39">
        <f t="shared" si="20"/>
        <v>8</v>
      </c>
      <c r="AC54" s="39">
        <f t="shared" si="20"/>
        <v>8</v>
      </c>
      <c r="AD54" s="39" t="str">
        <f t="shared" si="20"/>
        <v/>
      </c>
      <c r="AE54" s="39" t="str">
        <f t="shared" si="20"/>
        <v/>
      </c>
      <c r="AF54" s="39">
        <f t="shared" si="20"/>
        <v>8</v>
      </c>
      <c r="AG54" s="39">
        <f t="shared" si="20"/>
        <v>8</v>
      </c>
      <c r="AH54" s="39"/>
      <c r="AI54" s="39"/>
      <c r="AJ54" s="40"/>
      <c r="AK54" s="162"/>
      <c r="AL54" s="156"/>
      <c r="AM54" s="127"/>
      <c r="AN54" s="130"/>
      <c r="AO54" s="133"/>
      <c r="AP54" s="136"/>
      <c r="AQ54" s="136"/>
      <c r="AR54" s="124"/>
      <c r="AS54" s="124"/>
      <c r="AT54" s="124"/>
      <c r="AU54" s="124"/>
      <c r="AV54" s="124"/>
      <c r="AW54" s="124"/>
      <c r="AX54" s="124"/>
      <c r="AY54" s="95"/>
      <c r="AZ54" s="95"/>
      <c r="BA54" s="98"/>
    </row>
    <row r="55" spans="1:53" ht="15" customHeight="1" x14ac:dyDescent="0.25">
      <c r="A55" s="141"/>
      <c r="B55" s="144"/>
      <c r="C55" s="147"/>
      <c r="D55" s="150"/>
      <c r="E55" s="51"/>
      <c r="F55" s="42" t="str">
        <f t="shared" ref="F55:AJ55" si="21">IF(F56&gt;0,"НУ","")</f>
        <v/>
      </c>
      <c r="G55" s="43" t="str">
        <f t="shared" si="21"/>
        <v/>
      </c>
      <c r="H55" s="43" t="str">
        <f t="shared" si="21"/>
        <v/>
      </c>
      <c r="I55" s="43" t="str">
        <f t="shared" si="21"/>
        <v/>
      </c>
      <c r="J55" s="43" t="str">
        <f t="shared" si="21"/>
        <v/>
      </c>
      <c r="K55" s="43" t="str">
        <f t="shared" si="21"/>
        <v/>
      </c>
      <c r="L55" s="43" t="str">
        <f t="shared" si="21"/>
        <v/>
      </c>
      <c r="M55" s="43" t="str">
        <f t="shared" si="21"/>
        <v/>
      </c>
      <c r="N55" s="43" t="str">
        <f t="shared" si="21"/>
        <v/>
      </c>
      <c r="O55" s="43" t="str">
        <f t="shared" si="21"/>
        <v/>
      </c>
      <c r="P55" s="43" t="str">
        <f t="shared" si="21"/>
        <v/>
      </c>
      <c r="Q55" s="43" t="str">
        <f t="shared" si="21"/>
        <v/>
      </c>
      <c r="R55" s="43" t="str">
        <f t="shared" si="21"/>
        <v/>
      </c>
      <c r="S55" s="43" t="str">
        <f t="shared" si="21"/>
        <v/>
      </c>
      <c r="T55" s="43" t="str">
        <f t="shared" si="21"/>
        <v/>
      </c>
      <c r="U55" s="43" t="str">
        <f t="shared" si="21"/>
        <v/>
      </c>
      <c r="V55" s="43" t="str">
        <f t="shared" si="21"/>
        <v/>
      </c>
      <c r="W55" s="43" t="str">
        <f t="shared" si="21"/>
        <v/>
      </c>
      <c r="X55" s="43" t="str">
        <f t="shared" si="21"/>
        <v/>
      </c>
      <c r="Y55" s="43" t="str">
        <f t="shared" si="21"/>
        <v/>
      </c>
      <c r="Z55" s="43" t="str">
        <f t="shared" si="21"/>
        <v/>
      </c>
      <c r="AA55" s="43" t="str">
        <f t="shared" si="21"/>
        <v/>
      </c>
      <c r="AB55" s="43" t="str">
        <f t="shared" si="21"/>
        <v/>
      </c>
      <c r="AC55" s="43" t="str">
        <f t="shared" si="21"/>
        <v/>
      </c>
      <c r="AD55" s="43" t="str">
        <f t="shared" si="21"/>
        <v/>
      </c>
      <c r="AE55" s="43" t="str">
        <f t="shared" si="21"/>
        <v/>
      </c>
      <c r="AF55" s="43" t="str">
        <f t="shared" si="21"/>
        <v/>
      </c>
      <c r="AG55" s="43" t="str">
        <f t="shared" si="21"/>
        <v/>
      </c>
      <c r="AH55" s="44" t="str">
        <f t="shared" si="21"/>
        <v/>
      </c>
      <c r="AI55" s="44" t="str">
        <f t="shared" si="21"/>
        <v/>
      </c>
      <c r="AJ55" s="45" t="str">
        <f t="shared" si="21"/>
        <v/>
      </c>
      <c r="AK55" s="162"/>
      <c r="AL55" s="156"/>
      <c r="AM55" s="127"/>
      <c r="AN55" s="130"/>
      <c r="AO55" s="133"/>
      <c r="AP55" s="136"/>
      <c r="AQ55" s="136"/>
      <c r="AR55" s="124"/>
      <c r="AS55" s="124"/>
      <c r="AT55" s="124"/>
      <c r="AU55" s="124"/>
      <c r="AV55" s="124"/>
      <c r="AW55" s="124"/>
      <c r="AX55" s="124"/>
      <c r="AY55" s="95"/>
      <c r="AZ55" s="95"/>
      <c r="BA55" s="98"/>
    </row>
    <row r="56" spans="1:53" ht="15" customHeight="1" thickBot="1" x14ac:dyDescent="0.3">
      <c r="A56" s="142"/>
      <c r="B56" s="145"/>
      <c r="C56" s="148"/>
      <c r="D56" s="151"/>
      <c r="E56" s="52"/>
      <c r="F56" s="47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9"/>
      <c r="AK56" s="163"/>
      <c r="AL56" s="157"/>
      <c r="AM56" s="128"/>
      <c r="AN56" s="131"/>
      <c r="AO56" s="134"/>
      <c r="AP56" s="137"/>
      <c r="AQ56" s="137"/>
      <c r="AR56" s="125"/>
      <c r="AS56" s="125"/>
      <c r="AT56" s="125"/>
      <c r="AU56" s="125"/>
      <c r="AV56" s="125"/>
      <c r="AW56" s="125"/>
      <c r="AX56" s="125"/>
      <c r="AY56" s="96"/>
      <c r="AZ56" s="96"/>
      <c r="BA56" s="99"/>
    </row>
    <row r="57" spans="1:53" ht="15" customHeight="1" x14ac:dyDescent="0.25">
      <c r="A57" s="140">
        <v>12</v>
      </c>
      <c r="B57" s="143" t="str">
        <f>IFERROR(VLOOKUP($C57,[1]Списки!$A$1:$C$3999,2,0),"")</f>
        <v/>
      </c>
      <c r="C57" s="146"/>
      <c r="D57" s="149" t="str">
        <f>IFERROR(VLOOKUP($C57,[1]Списки!$A$1:$C$3999,3,0),"")</f>
        <v/>
      </c>
      <c r="E57" s="50"/>
      <c r="F57" s="34" t="str">
        <f>VLOOKUP(F$11,[1]Графік!$E$5:$H$32,3,0)</f>
        <v>ВВ</v>
      </c>
      <c r="G57" s="35" t="str">
        <f>VLOOKUP(G$11,[1]Графік!$E$5:$H$32,3,0)</f>
        <v>ВВ</v>
      </c>
      <c r="H57" s="35" t="str">
        <f>VLOOKUP(H$11,[1]Графік!$E$5:$H$32,3,0)</f>
        <v>Р</v>
      </c>
      <c r="I57" s="35" t="str">
        <f>VLOOKUP(I$11,[1]Графік!$E$5:$H$32,3,0)</f>
        <v>Р</v>
      </c>
      <c r="J57" s="35" t="str">
        <f>VLOOKUP(J$11,[1]Графік!$E$5:$H$32,3,0)</f>
        <v>Р</v>
      </c>
      <c r="K57" s="35" t="str">
        <f>VLOOKUP(K$11,[1]Графік!$E$5:$H$32,3,0)</f>
        <v>Р</v>
      </c>
      <c r="L57" s="35" t="str">
        <f>VLOOKUP(L$11,[1]Графік!$E$5:$H$32,3,0)</f>
        <v>ВВ</v>
      </c>
      <c r="M57" s="35" t="str">
        <f>VLOOKUP(M$11,[1]Графік!$E$5:$H$32,3,0)</f>
        <v>ВВ</v>
      </c>
      <c r="N57" s="35" t="str">
        <f>VLOOKUP(N$11,[1]Графік!$E$5:$H$32,3,0)</f>
        <v>Р</v>
      </c>
      <c r="O57" s="35" t="str">
        <f>VLOOKUP(O$11,[1]Графік!$E$5:$H$32,3,0)</f>
        <v>Р</v>
      </c>
      <c r="P57" s="35" t="str">
        <f>VLOOKUP(P$11,[1]Графік!$E$5:$H$32,3,0)</f>
        <v>Р</v>
      </c>
      <c r="Q57" s="35" t="str">
        <f>VLOOKUP(Q$11,[1]Графік!$E$5:$H$32,3,0)</f>
        <v>Р</v>
      </c>
      <c r="R57" s="35" t="str">
        <f>VLOOKUP(R$11,[1]Графік!$E$5:$H$32,3,0)</f>
        <v>ВВ</v>
      </c>
      <c r="S57" s="35" t="str">
        <f>VLOOKUP(S$11,[1]Графік!$E$5:$H$32,3,0)</f>
        <v>ВВ</v>
      </c>
      <c r="T57" s="35" t="str">
        <f>VLOOKUP(T$11,[1]Графік!$E$5:$H$32,3,0)</f>
        <v>Р</v>
      </c>
      <c r="U57" s="35" t="str">
        <f>VLOOKUP(U$11,[1]Графік!$E$5:$H$32,3,0)</f>
        <v>Р</v>
      </c>
      <c r="V57" s="35" t="str">
        <f>VLOOKUP(V$11,[1]Графік!$E$5:$H$32,3,0)</f>
        <v>Р</v>
      </c>
      <c r="W57" s="35" t="str">
        <f>VLOOKUP(W$11,[1]Графік!$E$5:$H$32,3,0)</f>
        <v>Р</v>
      </c>
      <c r="X57" s="35" t="str">
        <f>VLOOKUP(X$11,[1]Графік!$E$5:$H$32,3,0)</f>
        <v>ВВ</v>
      </c>
      <c r="Y57" s="35" t="str">
        <f>VLOOKUP(Y$11,[1]Графік!$E$5:$H$32,3,0)</f>
        <v>ВВ</v>
      </c>
      <c r="Z57" s="35" t="str">
        <f>VLOOKUP(Z$11,[1]Графік!$E$5:$H$32,3,0)</f>
        <v>Р</v>
      </c>
      <c r="AA57" s="35" t="str">
        <f>VLOOKUP(AA$11,[1]Графік!$E$5:$H$32,3,0)</f>
        <v>Р</v>
      </c>
      <c r="AB57" s="35" t="str">
        <f>VLOOKUP(AB$11,[1]Графік!$E$5:$H$32,3,0)</f>
        <v>Р</v>
      </c>
      <c r="AC57" s="35" t="str">
        <f>VLOOKUP(AC$11,[1]Графік!$E$5:$H$32,3,0)</f>
        <v>Р</v>
      </c>
      <c r="AD57" s="35" t="str">
        <f>VLOOKUP(AD$11,[1]Графік!$E$5:$H$32,3,0)</f>
        <v>ВВ</v>
      </c>
      <c r="AE57" s="35" t="str">
        <f>VLOOKUP(AE$11,[1]Графік!$E$5:$H$32,3,0)</f>
        <v>ВВ</v>
      </c>
      <c r="AF57" s="35" t="str">
        <f>VLOOKUP(AF$11,[1]Графік!$E$5:$H$32,3,0)</f>
        <v>Р</v>
      </c>
      <c r="AG57" s="35" t="str">
        <f>VLOOKUP(AG$11,[1]Графік!$E$5:$H$32,3,0)</f>
        <v>Р</v>
      </c>
      <c r="AH57" s="35"/>
      <c r="AI57" s="35"/>
      <c r="AJ57" s="36"/>
      <c r="AK57" s="162">
        <f ca="1">SUMIF($F57:$AJ60,"Р",$F58:$AJ58)</f>
        <v>144</v>
      </c>
      <c r="AL57" s="156">
        <f ca="1">SUMIF($F59:$AJ60,"НУ",$F60:$AJ60)</f>
        <v>0</v>
      </c>
      <c r="AM57" s="127">
        <f ca="1">SUMIF(F57:AJ60,"РВ",F58:AJ58)</f>
        <v>0</v>
      </c>
      <c r="AN57" s="130">
        <f ca="1">AK57+AL57+AM57</f>
        <v>144</v>
      </c>
      <c r="AO57" s="133">
        <f ca="1">AK57/8</f>
        <v>18</v>
      </c>
      <c r="AP57" s="136">
        <f>COUNTIF($F57:$AJ60,"=ВВ")</f>
        <v>10</v>
      </c>
      <c r="AQ57" s="136">
        <f>COUNTIF($F57:$AJ60,"=В")</f>
        <v>0</v>
      </c>
      <c r="AR57" s="124">
        <f>COUNTIF($F57:$AJ60,"=НА")</f>
        <v>0</v>
      </c>
      <c r="AS57" s="124">
        <f>COUNTIF(F57:AJ60,"=ТН")</f>
        <v>0</v>
      </c>
      <c r="AT57" s="124">
        <f>COUNTIF($F57:$AJ60,"=ВД")</f>
        <v>0</v>
      </c>
      <c r="AU57" s="124">
        <f>COUNTIF($F57:$AJ60,"=ВП")</f>
        <v>0</v>
      </c>
      <c r="AV57" s="124">
        <f>COUNTIF($F57:$AJ60,"=ДД")</f>
        <v>0</v>
      </c>
      <c r="AW57" s="124">
        <f>COUNTIF($F57:$AJ60,"=П")</f>
        <v>0</v>
      </c>
      <c r="AX57" s="124">
        <f>COUNTIF($F57:$AJ60,"=ПР")</f>
        <v>0</v>
      </c>
      <c r="AY57" s="95">
        <f>COUNTIF($F57:$AJ60,"=І")</f>
        <v>0</v>
      </c>
      <c r="AZ57" s="95">
        <f>COUNTIF($F57:$AJ60,"=НЗ")</f>
        <v>0</v>
      </c>
      <c r="BA57" s="97" t="str">
        <f>IF(C57&gt;1,[1]Графік!$H$36,"")</f>
        <v/>
      </c>
    </row>
    <row r="58" spans="1:53" ht="15" customHeight="1" x14ac:dyDescent="0.25">
      <c r="A58" s="141"/>
      <c r="B58" s="144"/>
      <c r="C58" s="147"/>
      <c r="D58" s="150"/>
      <c r="E58" s="51"/>
      <c r="F58" s="38" t="str">
        <f t="shared" ref="F58:AG58" si="22">IF(F57="Р",8,"")</f>
        <v/>
      </c>
      <c r="G58" s="39" t="str">
        <f t="shared" si="22"/>
        <v/>
      </c>
      <c r="H58" s="39">
        <f t="shared" si="22"/>
        <v>8</v>
      </c>
      <c r="I58" s="39">
        <f t="shared" si="22"/>
        <v>8</v>
      </c>
      <c r="J58" s="39">
        <f t="shared" si="22"/>
        <v>8</v>
      </c>
      <c r="K58" s="39">
        <f t="shared" si="22"/>
        <v>8</v>
      </c>
      <c r="L58" s="39" t="str">
        <f t="shared" si="22"/>
        <v/>
      </c>
      <c r="M58" s="39" t="str">
        <f t="shared" si="22"/>
        <v/>
      </c>
      <c r="N58" s="39">
        <f t="shared" si="22"/>
        <v>8</v>
      </c>
      <c r="O58" s="39">
        <f t="shared" si="22"/>
        <v>8</v>
      </c>
      <c r="P58" s="39">
        <f t="shared" si="22"/>
        <v>8</v>
      </c>
      <c r="Q58" s="39">
        <f t="shared" si="22"/>
        <v>8</v>
      </c>
      <c r="R58" s="39" t="str">
        <f t="shared" si="22"/>
        <v/>
      </c>
      <c r="S58" s="39" t="str">
        <f t="shared" si="22"/>
        <v/>
      </c>
      <c r="T58" s="39">
        <f t="shared" si="22"/>
        <v>8</v>
      </c>
      <c r="U58" s="39">
        <f t="shared" si="22"/>
        <v>8</v>
      </c>
      <c r="V58" s="39">
        <f t="shared" si="22"/>
        <v>8</v>
      </c>
      <c r="W58" s="39">
        <f t="shared" si="22"/>
        <v>8</v>
      </c>
      <c r="X58" s="39" t="str">
        <f t="shared" si="22"/>
        <v/>
      </c>
      <c r="Y58" s="39" t="str">
        <f t="shared" si="22"/>
        <v/>
      </c>
      <c r="Z58" s="39">
        <f t="shared" si="22"/>
        <v>8</v>
      </c>
      <c r="AA58" s="39">
        <f t="shared" si="22"/>
        <v>8</v>
      </c>
      <c r="AB58" s="39">
        <f t="shared" si="22"/>
        <v>8</v>
      </c>
      <c r="AC58" s="39">
        <f t="shared" si="22"/>
        <v>8</v>
      </c>
      <c r="AD58" s="39" t="str">
        <f t="shared" si="22"/>
        <v/>
      </c>
      <c r="AE58" s="39" t="str">
        <f t="shared" si="22"/>
        <v/>
      </c>
      <c r="AF58" s="39">
        <f t="shared" si="22"/>
        <v>8</v>
      </c>
      <c r="AG58" s="39">
        <f t="shared" si="22"/>
        <v>8</v>
      </c>
      <c r="AH58" s="39"/>
      <c r="AI58" s="39"/>
      <c r="AJ58" s="40"/>
      <c r="AK58" s="162"/>
      <c r="AL58" s="156"/>
      <c r="AM58" s="127"/>
      <c r="AN58" s="130"/>
      <c r="AO58" s="133"/>
      <c r="AP58" s="136"/>
      <c r="AQ58" s="136"/>
      <c r="AR58" s="124"/>
      <c r="AS58" s="124"/>
      <c r="AT58" s="124"/>
      <c r="AU58" s="124"/>
      <c r="AV58" s="124"/>
      <c r="AW58" s="124"/>
      <c r="AX58" s="124"/>
      <c r="AY58" s="95"/>
      <c r="AZ58" s="95"/>
      <c r="BA58" s="98"/>
    </row>
    <row r="59" spans="1:53" ht="15" customHeight="1" x14ac:dyDescent="0.25">
      <c r="A59" s="141"/>
      <c r="B59" s="144"/>
      <c r="C59" s="147"/>
      <c r="D59" s="150"/>
      <c r="E59" s="51"/>
      <c r="F59" s="42" t="str">
        <f t="shared" ref="F59:AJ59" si="23">IF(F60&gt;0,"НУ","")</f>
        <v/>
      </c>
      <c r="G59" s="43" t="str">
        <f t="shared" si="23"/>
        <v/>
      </c>
      <c r="H59" s="43" t="str">
        <f t="shared" si="23"/>
        <v/>
      </c>
      <c r="I59" s="43" t="str">
        <f t="shared" si="23"/>
        <v/>
      </c>
      <c r="J59" s="43" t="str">
        <f t="shared" si="23"/>
        <v/>
      </c>
      <c r="K59" s="43" t="str">
        <f t="shared" si="23"/>
        <v/>
      </c>
      <c r="L59" s="43" t="str">
        <f t="shared" si="23"/>
        <v/>
      </c>
      <c r="M59" s="43" t="str">
        <f t="shared" si="23"/>
        <v/>
      </c>
      <c r="N59" s="43" t="str">
        <f t="shared" si="23"/>
        <v/>
      </c>
      <c r="O59" s="43" t="str">
        <f t="shared" si="23"/>
        <v/>
      </c>
      <c r="P59" s="43" t="str">
        <f t="shared" si="23"/>
        <v/>
      </c>
      <c r="Q59" s="43" t="str">
        <f t="shared" si="23"/>
        <v/>
      </c>
      <c r="R59" s="43" t="str">
        <f t="shared" si="23"/>
        <v/>
      </c>
      <c r="S59" s="43" t="str">
        <f t="shared" si="23"/>
        <v/>
      </c>
      <c r="T59" s="43" t="str">
        <f t="shared" si="23"/>
        <v/>
      </c>
      <c r="U59" s="43" t="str">
        <f t="shared" si="23"/>
        <v/>
      </c>
      <c r="V59" s="43" t="str">
        <f t="shared" si="23"/>
        <v/>
      </c>
      <c r="W59" s="43" t="str">
        <f t="shared" si="23"/>
        <v/>
      </c>
      <c r="X59" s="43" t="str">
        <f t="shared" si="23"/>
        <v/>
      </c>
      <c r="Y59" s="43" t="str">
        <f t="shared" si="23"/>
        <v/>
      </c>
      <c r="Z59" s="43" t="str">
        <f t="shared" si="23"/>
        <v/>
      </c>
      <c r="AA59" s="43" t="str">
        <f t="shared" si="23"/>
        <v/>
      </c>
      <c r="AB59" s="43" t="str">
        <f t="shared" si="23"/>
        <v/>
      </c>
      <c r="AC59" s="43" t="str">
        <f t="shared" si="23"/>
        <v/>
      </c>
      <c r="AD59" s="43" t="str">
        <f t="shared" si="23"/>
        <v/>
      </c>
      <c r="AE59" s="43" t="str">
        <f t="shared" si="23"/>
        <v/>
      </c>
      <c r="AF59" s="43" t="str">
        <f t="shared" si="23"/>
        <v/>
      </c>
      <c r="AG59" s="43" t="str">
        <f t="shared" si="23"/>
        <v/>
      </c>
      <c r="AH59" s="44" t="str">
        <f t="shared" si="23"/>
        <v/>
      </c>
      <c r="AI59" s="44" t="str">
        <f t="shared" si="23"/>
        <v/>
      </c>
      <c r="AJ59" s="45" t="str">
        <f t="shared" si="23"/>
        <v/>
      </c>
      <c r="AK59" s="162"/>
      <c r="AL59" s="156"/>
      <c r="AM59" s="127"/>
      <c r="AN59" s="130"/>
      <c r="AO59" s="133"/>
      <c r="AP59" s="136"/>
      <c r="AQ59" s="136"/>
      <c r="AR59" s="124"/>
      <c r="AS59" s="124"/>
      <c r="AT59" s="124"/>
      <c r="AU59" s="124"/>
      <c r="AV59" s="124"/>
      <c r="AW59" s="124"/>
      <c r="AX59" s="124"/>
      <c r="AY59" s="95"/>
      <c r="AZ59" s="95"/>
      <c r="BA59" s="98"/>
    </row>
    <row r="60" spans="1:53" ht="15" customHeight="1" thickBot="1" x14ac:dyDescent="0.3">
      <c r="A60" s="142"/>
      <c r="B60" s="145"/>
      <c r="C60" s="148"/>
      <c r="D60" s="151"/>
      <c r="E60" s="52"/>
      <c r="F60" s="47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9"/>
      <c r="AK60" s="163"/>
      <c r="AL60" s="157"/>
      <c r="AM60" s="128"/>
      <c r="AN60" s="131"/>
      <c r="AO60" s="134"/>
      <c r="AP60" s="137"/>
      <c r="AQ60" s="137"/>
      <c r="AR60" s="125"/>
      <c r="AS60" s="125"/>
      <c r="AT60" s="125"/>
      <c r="AU60" s="125"/>
      <c r="AV60" s="125"/>
      <c r="AW60" s="125"/>
      <c r="AX60" s="125"/>
      <c r="AY60" s="96"/>
      <c r="AZ60" s="96"/>
      <c r="BA60" s="99"/>
    </row>
    <row r="61" spans="1:53" ht="15" customHeight="1" x14ac:dyDescent="0.25">
      <c r="A61" s="140">
        <v>13</v>
      </c>
      <c r="B61" s="143" t="str">
        <f>IFERROR(VLOOKUP($C61,[1]Списки!$A$1:$C$3999,2,0),"")</f>
        <v/>
      </c>
      <c r="C61" s="146"/>
      <c r="D61" s="149" t="str">
        <f>IFERROR(VLOOKUP($C61,[1]Списки!$A$1:$C$3999,3,0),"")</f>
        <v/>
      </c>
      <c r="E61" s="50"/>
      <c r="F61" s="34" t="str">
        <f>VLOOKUP(F$11,[1]Графік!$E$5:$H$32,3,0)</f>
        <v>ВВ</v>
      </c>
      <c r="G61" s="35" t="str">
        <f>VLOOKUP(G$11,[1]Графік!$E$5:$H$32,3,0)</f>
        <v>ВВ</v>
      </c>
      <c r="H61" s="35" t="str">
        <f>VLOOKUP(H$11,[1]Графік!$E$5:$H$32,3,0)</f>
        <v>Р</v>
      </c>
      <c r="I61" s="35" t="str">
        <f>VLOOKUP(I$11,[1]Графік!$E$5:$H$32,3,0)</f>
        <v>Р</v>
      </c>
      <c r="J61" s="35" t="str">
        <f>VLOOKUP(J$11,[1]Графік!$E$5:$H$32,3,0)</f>
        <v>Р</v>
      </c>
      <c r="K61" s="35" t="str">
        <f>VLOOKUP(K$11,[1]Графік!$E$5:$H$32,3,0)</f>
        <v>Р</v>
      </c>
      <c r="L61" s="35" t="str">
        <f>VLOOKUP(L$11,[1]Графік!$E$5:$H$32,3,0)</f>
        <v>ВВ</v>
      </c>
      <c r="M61" s="35" t="str">
        <f>VLOOKUP(M$11,[1]Графік!$E$5:$H$32,3,0)</f>
        <v>ВВ</v>
      </c>
      <c r="N61" s="35" t="str">
        <f>VLOOKUP(N$11,[1]Графік!$E$5:$H$32,3,0)</f>
        <v>Р</v>
      </c>
      <c r="O61" s="35" t="str">
        <f>VLOOKUP(O$11,[1]Графік!$E$5:$H$32,3,0)</f>
        <v>Р</v>
      </c>
      <c r="P61" s="35" t="str">
        <f>VLOOKUP(P$11,[1]Графік!$E$5:$H$32,3,0)</f>
        <v>Р</v>
      </c>
      <c r="Q61" s="35" t="str">
        <f>VLOOKUP(Q$11,[1]Графік!$E$5:$H$32,3,0)</f>
        <v>Р</v>
      </c>
      <c r="R61" s="35" t="str">
        <f>VLOOKUP(R$11,[1]Графік!$E$5:$H$32,3,0)</f>
        <v>ВВ</v>
      </c>
      <c r="S61" s="35" t="str">
        <f>VLOOKUP(S$11,[1]Графік!$E$5:$H$32,3,0)</f>
        <v>ВВ</v>
      </c>
      <c r="T61" s="35" t="str">
        <f>VLOOKUP(T$11,[1]Графік!$E$5:$H$32,3,0)</f>
        <v>Р</v>
      </c>
      <c r="U61" s="35" t="str">
        <f>VLOOKUP(U$11,[1]Графік!$E$5:$H$32,3,0)</f>
        <v>Р</v>
      </c>
      <c r="V61" s="35" t="str">
        <f>VLOOKUP(V$11,[1]Графік!$E$5:$H$32,3,0)</f>
        <v>Р</v>
      </c>
      <c r="W61" s="35" t="str">
        <f>VLOOKUP(W$11,[1]Графік!$E$5:$H$32,3,0)</f>
        <v>Р</v>
      </c>
      <c r="X61" s="35" t="str">
        <f>VLOOKUP(X$11,[1]Графік!$E$5:$H$32,3,0)</f>
        <v>ВВ</v>
      </c>
      <c r="Y61" s="35" t="str">
        <f>VLOOKUP(Y$11,[1]Графік!$E$5:$H$32,3,0)</f>
        <v>ВВ</v>
      </c>
      <c r="Z61" s="35" t="str">
        <f>VLOOKUP(Z$11,[1]Графік!$E$5:$H$32,3,0)</f>
        <v>Р</v>
      </c>
      <c r="AA61" s="35" t="str">
        <f>VLOOKUP(AA$11,[1]Графік!$E$5:$H$32,3,0)</f>
        <v>Р</v>
      </c>
      <c r="AB61" s="35" t="str">
        <f>VLOOKUP(AB$11,[1]Графік!$E$5:$H$32,3,0)</f>
        <v>Р</v>
      </c>
      <c r="AC61" s="35" t="str">
        <f>VLOOKUP(AC$11,[1]Графік!$E$5:$H$32,3,0)</f>
        <v>Р</v>
      </c>
      <c r="AD61" s="35" t="str">
        <f>VLOOKUP(AD$11,[1]Графік!$E$5:$H$32,3,0)</f>
        <v>ВВ</v>
      </c>
      <c r="AE61" s="35" t="str">
        <f>VLOOKUP(AE$11,[1]Графік!$E$5:$H$32,3,0)</f>
        <v>ВВ</v>
      </c>
      <c r="AF61" s="35" t="str">
        <f>VLOOKUP(AF$11,[1]Графік!$E$5:$H$32,3,0)</f>
        <v>Р</v>
      </c>
      <c r="AG61" s="35" t="str">
        <f>VLOOKUP(AG$11,[1]Графік!$E$5:$H$32,3,0)</f>
        <v>Р</v>
      </c>
      <c r="AH61" s="35"/>
      <c r="AI61" s="35"/>
      <c r="AJ61" s="36"/>
      <c r="AK61" s="162">
        <f ca="1">SUMIF($F61:$AJ64,"Р",$F62:$AJ62)</f>
        <v>144</v>
      </c>
      <c r="AL61" s="156">
        <f ca="1">SUMIF($F63:$AJ64,"НУ",$F64:$AJ64)</f>
        <v>0</v>
      </c>
      <c r="AM61" s="127">
        <f ca="1">SUMIF(F61:AJ64,"РВ",F62:AJ62)</f>
        <v>0</v>
      </c>
      <c r="AN61" s="130">
        <f ca="1">AK61+AL61+AM61</f>
        <v>144</v>
      </c>
      <c r="AO61" s="133">
        <f ca="1">AK61/8</f>
        <v>18</v>
      </c>
      <c r="AP61" s="136">
        <f>COUNTIF($F61:$AJ64,"=ВВ")</f>
        <v>10</v>
      </c>
      <c r="AQ61" s="136">
        <f>COUNTIF($F61:$AJ64,"=В")</f>
        <v>0</v>
      </c>
      <c r="AR61" s="124">
        <f>COUNTIF($F61:$AJ64,"=НА")</f>
        <v>0</v>
      </c>
      <c r="AS61" s="124">
        <f>COUNTIF(F61:AJ64,"=ТН")</f>
        <v>0</v>
      </c>
      <c r="AT61" s="124">
        <f>COUNTIF($F61:$AJ64,"=ВД")</f>
        <v>0</v>
      </c>
      <c r="AU61" s="124">
        <f>COUNTIF($F61:$AJ64,"=ВП")</f>
        <v>0</v>
      </c>
      <c r="AV61" s="124">
        <f>COUNTIF($F61:$AJ64,"=ДД")</f>
        <v>0</v>
      </c>
      <c r="AW61" s="124">
        <f>COUNTIF($F61:$AJ64,"=П")</f>
        <v>0</v>
      </c>
      <c r="AX61" s="124">
        <f>COUNTIF($F61:$AJ64,"=ПР")</f>
        <v>0</v>
      </c>
      <c r="AY61" s="95">
        <f>COUNTIF($F61:$AJ64,"=І")</f>
        <v>0</v>
      </c>
      <c r="AZ61" s="95">
        <f>COUNTIF($F61:$AJ64,"=НЗ")</f>
        <v>0</v>
      </c>
      <c r="BA61" s="97" t="str">
        <f>IF(C61&gt;1,[1]Графік!$H$36,"")</f>
        <v/>
      </c>
    </row>
    <row r="62" spans="1:53" ht="15" customHeight="1" x14ac:dyDescent="0.25">
      <c r="A62" s="141"/>
      <c r="B62" s="144"/>
      <c r="C62" s="147"/>
      <c r="D62" s="150"/>
      <c r="E62" s="51"/>
      <c r="F62" s="38" t="str">
        <f t="shared" ref="F62:AG62" si="24">IF(F61="Р",8,"")</f>
        <v/>
      </c>
      <c r="G62" s="39" t="str">
        <f t="shared" si="24"/>
        <v/>
      </c>
      <c r="H62" s="39">
        <f t="shared" si="24"/>
        <v>8</v>
      </c>
      <c r="I62" s="39">
        <f t="shared" si="24"/>
        <v>8</v>
      </c>
      <c r="J62" s="39">
        <f t="shared" si="24"/>
        <v>8</v>
      </c>
      <c r="K62" s="39">
        <f t="shared" si="24"/>
        <v>8</v>
      </c>
      <c r="L62" s="39" t="str">
        <f t="shared" si="24"/>
        <v/>
      </c>
      <c r="M62" s="39" t="str">
        <f t="shared" si="24"/>
        <v/>
      </c>
      <c r="N62" s="39">
        <f t="shared" si="24"/>
        <v>8</v>
      </c>
      <c r="O62" s="39">
        <f t="shared" si="24"/>
        <v>8</v>
      </c>
      <c r="P62" s="39">
        <f t="shared" si="24"/>
        <v>8</v>
      </c>
      <c r="Q62" s="39">
        <f t="shared" si="24"/>
        <v>8</v>
      </c>
      <c r="R62" s="39" t="str">
        <f t="shared" si="24"/>
        <v/>
      </c>
      <c r="S62" s="39" t="str">
        <f t="shared" si="24"/>
        <v/>
      </c>
      <c r="T62" s="39">
        <f t="shared" si="24"/>
        <v>8</v>
      </c>
      <c r="U62" s="39">
        <f t="shared" si="24"/>
        <v>8</v>
      </c>
      <c r="V62" s="39">
        <f t="shared" si="24"/>
        <v>8</v>
      </c>
      <c r="W62" s="39">
        <f t="shared" si="24"/>
        <v>8</v>
      </c>
      <c r="X62" s="39" t="str">
        <f t="shared" si="24"/>
        <v/>
      </c>
      <c r="Y62" s="39" t="str">
        <f t="shared" si="24"/>
        <v/>
      </c>
      <c r="Z62" s="39">
        <f t="shared" si="24"/>
        <v>8</v>
      </c>
      <c r="AA62" s="39">
        <f t="shared" si="24"/>
        <v>8</v>
      </c>
      <c r="AB62" s="39">
        <f t="shared" si="24"/>
        <v>8</v>
      </c>
      <c r="AC62" s="39">
        <f t="shared" si="24"/>
        <v>8</v>
      </c>
      <c r="AD62" s="39" t="str">
        <f t="shared" si="24"/>
        <v/>
      </c>
      <c r="AE62" s="39" t="str">
        <f t="shared" si="24"/>
        <v/>
      </c>
      <c r="AF62" s="39">
        <f t="shared" si="24"/>
        <v>8</v>
      </c>
      <c r="AG62" s="39">
        <f t="shared" si="24"/>
        <v>8</v>
      </c>
      <c r="AH62" s="39"/>
      <c r="AI62" s="39"/>
      <c r="AJ62" s="40"/>
      <c r="AK62" s="162"/>
      <c r="AL62" s="156"/>
      <c r="AM62" s="127"/>
      <c r="AN62" s="130"/>
      <c r="AO62" s="133"/>
      <c r="AP62" s="136"/>
      <c r="AQ62" s="136"/>
      <c r="AR62" s="124"/>
      <c r="AS62" s="124"/>
      <c r="AT62" s="124"/>
      <c r="AU62" s="124"/>
      <c r="AV62" s="124"/>
      <c r="AW62" s="124"/>
      <c r="AX62" s="124"/>
      <c r="AY62" s="95"/>
      <c r="AZ62" s="95"/>
      <c r="BA62" s="98"/>
    </row>
    <row r="63" spans="1:53" ht="15" customHeight="1" x14ac:dyDescent="0.25">
      <c r="A63" s="141"/>
      <c r="B63" s="144"/>
      <c r="C63" s="147"/>
      <c r="D63" s="150"/>
      <c r="E63" s="51"/>
      <c r="F63" s="42" t="str">
        <f t="shared" ref="F63:AJ63" si="25">IF(F64&gt;0,"НУ","")</f>
        <v/>
      </c>
      <c r="G63" s="43" t="str">
        <f t="shared" si="25"/>
        <v/>
      </c>
      <c r="H63" s="43" t="str">
        <f t="shared" si="25"/>
        <v/>
      </c>
      <c r="I63" s="43" t="str">
        <f t="shared" si="25"/>
        <v/>
      </c>
      <c r="J63" s="43" t="str">
        <f t="shared" si="25"/>
        <v/>
      </c>
      <c r="K63" s="43" t="str">
        <f t="shared" si="25"/>
        <v/>
      </c>
      <c r="L63" s="43" t="str">
        <f t="shared" si="25"/>
        <v/>
      </c>
      <c r="M63" s="43" t="str">
        <f t="shared" si="25"/>
        <v/>
      </c>
      <c r="N63" s="43" t="str">
        <f t="shared" si="25"/>
        <v/>
      </c>
      <c r="O63" s="43" t="str">
        <f t="shared" si="25"/>
        <v/>
      </c>
      <c r="P63" s="43" t="str">
        <f t="shared" si="25"/>
        <v/>
      </c>
      <c r="Q63" s="43" t="str">
        <f t="shared" si="25"/>
        <v/>
      </c>
      <c r="R63" s="43" t="str">
        <f t="shared" si="25"/>
        <v/>
      </c>
      <c r="S63" s="43" t="str">
        <f t="shared" si="25"/>
        <v/>
      </c>
      <c r="T63" s="43" t="str">
        <f t="shared" si="25"/>
        <v/>
      </c>
      <c r="U63" s="43" t="str">
        <f t="shared" si="25"/>
        <v/>
      </c>
      <c r="V63" s="43" t="str">
        <f t="shared" si="25"/>
        <v/>
      </c>
      <c r="W63" s="43" t="str">
        <f t="shared" si="25"/>
        <v/>
      </c>
      <c r="X63" s="43" t="str">
        <f t="shared" si="25"/>
        <v/>
      </c>
      <c r="Y63" s="43" t="str">
        <f t="shared" si="25"/>
        <v/>
      </c>
      <c r="Z63" s="43" t="str">
        <f t="shared" si="25"/>
        <v/>
      </c>
      <c r="AA63" s="43" t="str">
        <f t="shared" si="25"/>
        <v/>
      </c>
      <c r="AB63" s="43" t="str">
        <f t="shared" si="25"/>
        <v/>
      </c>
      <c r="AC63" s="43" t="str">
        <f t="shared" si="25"/>
        <v/>
      </c>
      <c r="AD63" s="43" t="str">
        <f t="shared" si="25"/>
        <v/>
      </c>
      <c r="AE63" s="43" t="str">
        <f t="shared" si="25"/>
        <v/>
      </c>
      <c r="AF63" s="43" t="str">
        <f t="shared" si="25"/>
        <v/>
      </c>
      <c r="AG63" s="43" t="str">
        <f t="shared" si="25"/>
        <v/>
      </c>
      <c r="AH63" s="44" t="str">
        <f t="shared" si="25"/>
        <v/>
      </c>
      <c r="AI63" s="44" t="str">
        <f t="shared" si="25"/>
        <v/>
      </c>
      <c r="AJ63" s="45" t="str">
        <f t="shared" si="25"/>
        <v/>
      </c>
      <c r="AK63" s="162"/>
      <c r="AL63" s="156"/>
      <c r="AM63" s="127"/>
      <c r="AN63" s="130"/>
      <c r="AO63" s="133"/>
      <c r="AP63" s="136"/>
      <c r="AQ63" s="136"/>
      <c r="AR63" s="124"/>
      <c r="AS63" s="124"/>
      <c r="AT63" s="124"/>
      <c r="AU63" s="124"/>
      <c r="AV63" s="124"/>
      <c r="AW63" s="124"/>
      <c r="AX63" s="124"/>
      <c r="AY63" s="95"/>
      <c r="AZ63" s="95"/>
      <c r="BA63" s="98"/>
    </row>
    <row r="64" spans="1:53" ht="15" customHeight="1" thickBot="1" x14ac:dyDescent="0.3">
      <c r="A64" s="142"/>
      <c r="B64" s="145"/>
      <c r="C64" s="148"/>
      <c r="D64" s="151"/>
      <c r="E64" s="52"/>
      <c r="F64" s="47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9"/>
      <c r="AK64" s="163"/>
      <c r="AL64" s="157"/>
      <c r="AM64" s="128"/>
      <c r="AN64" s="131"/>
      <c r="AO64" s="134"/>
      <c r="AP64" s="137"/>
      <c r="AQ64" s="137"/>
      <c r="AR64" s="125"/>
      <c r="AS64" s="125"/>
      <c r="AT64" s="125"/>
      <c r="AU64" s="125"/>
      <c r="AV64" s="125"/>
      <c r="AW64" s="125"/>
      <c r="AX64" s="125"/>
      <c r="AY64" s="96"/>
      <c r="AZ64" s="96"/>
      <c r="BA64" s="99"/>
    </row>
    <row r="65" spans="1:53" ht="15" customHeight="1" x14ac:dyDescent="0.25">
      <c r="A65" s="140">
        <v>14</v>
      </c>
      <c r="B65" s="143" t="str">
        <f>IFERROR(VLOOKUP($C65,[1]Списки!$A$1:$C$3999,2,0),"")</f>
        <v/>
      </c>
      <c r="C65" s="146"/>
      <c r="D65" s="149" t="str">
        <f>IFERROR(VLOOKUP($C65,[1]Списки!$A$1:$C$3999,3,0),"")</f>
        <v/>
      </c>
      <c r="E65" s="50"/>
      <c r="F65" s="34" t="str">
        <f>VLOOKUP(F$11,[1]Графік!$E$5:$H$32,3,0)</f>
        <v>ВВ</v>
      </c>
      <c r="G65" s="35" t="str">
        <f>VLOOKUP(G$11,[1]Графік!$E$5:$H$32,3,0)</f>
        <v>ВВ</v>
      </c>
      <c r="H65" s="35" t="str">
        <f>VLOOKUP(H$11,[1]Графік!$E$5:$H$32,3,0)</f>
        <v>Р</v>
      </c>
      <c r="I65" s="35" t="str">
        <f>VLOOKUP(I$11,[1]Графік!$E$5:$H$32,3,0)</f>
        <v>Р</v>
      </c>
      <c r="J65" s="35" t="str">
        <f>VLOOKUP(J$11,[1]Графік!$E$5:$H$32,3,0)</f>
        <v>Р</v>
      </c>
      <c r="K65" s="35" t="str">
        <f>VLOOKUP(K$11,[1]Графік!$E$5:$H$32,3,0)</f>
        <v>Р</v>
      </c>
      <c r="L65" s="35" t="str">
        <f>VLOOKUP(L$11,[1]Графік!$E$5:$H$32,3,0)</f>
        <v>ВВ</v>
      </c>
      <c r="M65" s="35" t="str">
        <f>VLOOKUP(M$11,[1]Графік!$E$5:$H$32,3,0)</f>
        <v>ВВ</v>
      </c>
      <c r="N65" s="35" t="str">
        <f>VLOOKUP(N$11,[1]Графік!$E$5:$H$32,3,0)</f>
        <v>Р</v>
      </c>
      <c r="O65" s="35" t="str">
        <f>VLOOKUP(O$11,[1]Графік!$E$5:$H$32,3,0)</f>
        <v>Р</v>
      </c>
      <c r="P65" s="35" t="str">
        <f>VLOOKUP(P$11,[1]Графік!$E$5:$H$32,3,0)</f>
        <v>Р</v>
      </c>
      <c r="Q65" s="35" t="str">
        <f>VLOOKUP(Q$11,[1]Графік!$E$5:$H$32,3,0)</f>
        <v>Р</v>
      </c>
      <c r="R65" s="35" t="str">
        <f>VLOOKUP(R$11,[1]Графік!$E$5:$H$32,3,0)</f>
        <v>ВВ</v>
      </c>
      <c r="S65" s="35" t="str">
        <f>VLOOKUP(S$11,[1]Графік!$E$5:$H$32,3,0)</f>
        <v>ВВ</v>
      </c>
      <c r="T65" s="35" t="str">
        <f>VLOOKUP(T$11,[1]Графік!$E$5:$H$32,3,0)</f>
        <v>Р</v>
      </c>
      <c r="U65" s="35" t="str">
        <f>VLOOKUP(U$11,[1]Графік!$E$5:$H$32,3,0)</f>
        <v>Р</v>
      </c>
      <c r="V65" s="35" t="str">
        <f>VLOOKUP(V$11,[1]Графік!$E$5:$H$32,3,0)</f>
        <v>Р</v>
      </c>
      <c r="W65" s="35" t="str">
        <f>VLOOKUP(W$11,[1]Графік!$E$5:$H$32,3,0)</f>
        <v>Р</v>
      </c>
      <c r="X65" s="35" t="str">
        <f>VLOOKUP(X$11,[1]Графік!$E$5:$H$32,3,0)</f>
        <v>ВВ</v>
      </c>
      <c r="Y65" s="35" t="str">
        <f>VLOOKUP(Y$11,[1]Графік!$E$5:$H$32,3,0)</f>
        <v>ВВ</v>
      </c>
      <c r="Z65" s="35" t="str">
        <f>VLOOKUP(Z$11,[1]Графік!$E$5:$H$32,3,0)</f>
        <v>Р</v>
      </c>
      <c r="AA65" s="35" t="str">
        <f>VLOOKUP(AA$11,[1]Графік!$E$5:$H$32,3,0)</f>
        <v>Р</v>
      </c>
      <c r="AB65" s="35" t="str">
        <f>VLOOKUP(AB$11,[1]Графік!$E$5:$H$32,3,0)</f>
        <v>Р</v>
      </c>
      <c r="AC65" s="35" t="str">
        <f>VLOOKUP(AC$11,[1]Графік!$E$5:$H$32,3,0)</f>
        <v>Р</v>
      </c>
      <c r="AD65" s="35" t="str">
        <f>VLOOKUP(AD$11,[1]Графік!$E$5:$H$32,3,0)</f>
        <v>ВВ</v>
      </c>
      <c r="AE65" s="35" t="str">
        <f>VLOOKUP(AE$11,[1]Графік!$E$5:$H$32,3,0)</f>
        <v>ВВ</v>
      </c>
      <c r="AF65" s="35" t="str">
        <f>VLOOKUP(AF$11,[1]Графік!$E$5:$H$32,3,0)</f>
        <v>Р</v>
      </c>
      <c r="AG65" s="35" t="str">
        <f>VLOOKUP(AG$11,[1]Графік!$E$5:$H$32,3,0)</f>
        <v>Р</v>
      </c>
      <c r="AH65" s="35"/>
      <c r="AI65" s="35"/>
      <c r="AJ65" s="36"/>
      <c r="AK65" s="162">
        <f ca="1">SUMIF($F65:$AJ68,"Р",$F66:$AJ66)</f>
        <v>144</v>
      </c>
      <c r="AL65" s="156">
        <f ca="1">SUMIF($F67:$AJ68,"НУ",$F68:$AJ68)</f>
        <v>0</v>
      </c>
      <c r="AM65" s="127">
        <f ca="1">SUMIF(F65:AJ68,"РВ",F66:AJ66)</f>
        <v>0</v>
      </c>
      <c r="AN65" s="130">
        <f ca="1">AK65+AL65+AM65</f>
        <v>144</v>
      </c>
      <c r="AO65" s="133">
        <f ca="1">AK65/8</f>
        <v>18</v>
      </c>
      <c r="AP65" s="136">
        <f>COUNTIF($F65:$AJ68,"=ВВ")</f>
        <v>10</v>
      </c>
      <c r="AQ65" s="136">
        <f>COUNTIF($F65:$AJ68,"=В")</f>
        <v>0</v>
      </c>
      <c r="AR65" s="124">
        <f>COUNTIF($F65:$AJ68,"=НА")</f>
        <v>0</v>
      </c>
      <c r="AS65" s="124">
        <f>COUNTIF(F65:AJ68,"=ТН")</f>
        <v>0</v>
      </c>
      <c r="AT65" s="124">
        <f>COUNTIF($F65:$AJ68,"=ВД")</f>
        <v>0</v>
      </c>
      <c r="AU65" s="124">
        <f>COUNTIF($F65:$AJ68,"=ВП")</f>
        <v>0</v>
      </c>
      <c r="AV65" s="124">
        <f>COUNTIF($F65:$AJ68,"=ДД")</f>
        <v>0</v>
      </c>
      <c r="AW65" s="124">
        <f>COUNTIF($F65:$AJ68,"=П")</f>
        <v>0</v>
      </c>
      <c r="AX65" s="124">
        <f>COUNTIF($F65:$AJ68,"=ПР")</f>
        <v>0</v>
      </c>
      <c r="AY65" s="95">
        <f>COUNTIF($F65:$AJ68,"=І")</f>
        <v>0</v>
      </c>
      <c r="AZ65" s="95">
        <f>COUNTIF($F65:$AJ68,"=НЗ")</f>
        <v>0</v>
      </c>
      <c r="BA65" s="97" t="str">
        <f>IF(C65&gt;1,[1]Графік!$H$36,"")</f>
        <v/>
      </c>
    </row>
    <row r="66" spans="1:53" ht="15" customHeight="1" x14ac:dyDescent="0.25">
      <c r="A66" s="141"/>
      <c r="B66" s="144"/>
      <c r="C66" s="147"/>
      <c r="D66" s="150"/>
      <c r="E66" s="51"/>
      <c r="F66" s="38" t="str">
        <f t="shared" ref="F66:AG66" si="26">IF(F65="Р",8,"")</f>
        <v/>
      </c>
      <c r="G66" s="39" t="str">
        <f t="shared" si="26"/>
        <v/>
      </c>
      <c r="H66" s="39">
        <f t="shared" si="26"/>
        <v>8</v>
      </c>
      <c r="I66" s="39">
        <f t="shared" si="26"/>
        <v>8</v>
      </c>
      <c r="J66" s="39">
        <f t="shared" si="26"/>
        <v>8</v>
      </c>
      <c r="K66" s="39">
        <f t="shared" si="26"/>
        <v>8</v>
      </c>
      <c r="L66" s="39" t="str">
        <f t="shared" si="26"/>
        <v/>
      </c>
      <c r="M66" s="39" t="str">
        <f t="shared" si="26"/>
        <v/>
      </c>
      <c r="N66" s="39">
        <f t="shared" si="26"/>
        <v>8</v>
      </c>
      <c r="O66" s="39">
        <f t="shared" si="26"/>
        <v>8</v>
      </c>
      <c r="P66" s="39">
        <f t="shared" si="26"/>
        <v>8</v>
      </c>
      <c r="Q66" s="39">
        <f t="shared" si="26"/>
        <v>8</v>
      </c>
      <c r="R66" s="39" t="str">
        <f t="shared" si="26"/>
        <v/>
      </c>
      <c r="S66" s="39" t="str">
        <f t="shared" si="26"/>
        <v/>
      </c>
      <c r="T66" s="39">
        <f t="shared" si="26"/>
        <v>8</v>
      </c>
      <c r="U66" s="39">
        <f t="shared" si="26"/>
        <v>8</v>
      </c>
      <c r="V66" s="39">
        <f t="shared" si="26"/>
        <v>8</v>
      </c>
      <c r="W66" s="39">
        <f t="shared" si="26"/>
        <v>8</v>
      </c>
      <c r="X66" s="39" t="str">
        <f t="shared" si="26"/>
        <v/>
      </c>
      <c r="Y66" s="39" t="str">
        <f t="shared" si="26"/>
        <v/>
      </c>
      <c r="Z66" s="39">
        <f t="shared" si="26"/>
        <v>8</v>
      </c>
      <c r="AA66" s="39">
        <f t="shared" si="26"/>
        <v>8</v>
      </c>
      <c r="AB66" s="39">
        <f t="shared" si="26"/>
        <v>8</v>
      </c>
      <c r="AC66" s="39">
        <f t="shared" si="26"/>
        <v>8</v>
      </c>
      <c r="AD66" s="39" t="str">
        <f t="shared" si="26"/>
        <v/>
      </c>
      <c r="AE66" s="39" t="str">
        <f t="shared" si="26"/>
        <v/>
      </c>
      <c r="AF66" s="39">
        <f t="shared" si="26"/>
        <v>8</v>
      </c>
      <c r="AG66" s="39">
        <f t="shared" si="26"/>
        <v>8</v>
      </c>
      <c r="AH66" s="39"/>
      <c r="AI66" s="39"/>
      <c r="AJ66" s="40"/>
      <c r="AK66" s="162"/>
      <c r="AL66" s="156"/>
      <c r="AM66" s="127"/>
      <c r="AN66" s="130"/>
      <c r="AO66" s="133"/>
      <c r="AP66" s="136"/>
      <c r="AQ66" s="136"/>
      <c r="AR66" s="124"/>
      <c r="AS66" s="124"/>
      <c r="AT66" s="124"/>
      <c r="AU66" s="124"/>
      <c r="AV66" s="124"/>
      <c r="AW66" s="124"/>
      <c r="AX66" s="124"/>
      <c r="AY66" s="95"/>
      <c r="AZ66" s="95"/>
      <c r="BA66" s="98"/>
    </row>
    <row r="67" spans="1:53" ht="15" customHeight="1" x14ac:dyDescent="0.25">
      <c r="A67" s="141"/>
      <c r="B67" s="144"/>
      <c r="C67" s="147"/>
      <c r="D67" s="150"/>
      <c r="E67" s="51"/>
      <c r="F67" s="42" t="str">
        <f t="shared" ref="F67:AJ67" si="27">IF(F68&gt;0,"НУ","")</f>
        <v/>
      </c>
      <c r="G67" s="43" t="str">
        <f t="shared" si="27"/>
        <v/>
      </c>
      <c r="H67" s="43" t="str">
        <f t="shared" si="27"/>
        <v/>
      </c>
      <c r="I67" s="43" t="str">
        <f t="shared" si="27"/>
        <v/>
      </c>
      <c r="J67" s="43" t="str">
        <f t="shared" si="27"/>
        <v/>
      </c>
      <c r="K67" s="43" t="str">
        <f t="shared" si="27"/>
        <v/>
      </c>
      <c r="L67" s="43" t="str">
        <f t="shared" si="27"/>
        <v/>
      </c>
      <c r="M67" s="43" t="str">
        <f t="shared" si="27"/>
        <v/>
      </c>
      <c r="N67" s="43" t="str">
        <f t="shared" si="27"/>
        <v/>
      </c>
      <c r="O67" s="43" t="str">
        <f t="shared" si="27"/>
        <v/>
      </c>
      <c r="P67" s="43" t="str">
        <f t="shared" si="27"/>
        <v/>
      </c>
      <c r="Q67" s="43" t="str">
        <f t="shared" si="27"/>
        <v/>
      </c>
      <c r="R67" s="43" t="str">
        <f t="shared" si="27"/>
        <v/>
      </c>
      <c r="S67" s="43" t="str">
        <f t="shared" si="27"/>
        <v/>
      </c>
      <c r="T67" s="43" t="str">
        <f t="shared" si="27"/>
        <v/>
      </c>
      <c r="U67" s="43" t="str">
        <f t="shared" si="27"/>
        <v/>
      </c>
      <c r="V67" s="43" t="str">
        <f t="shared" si="27"/>
        <v/>
      </c>
      <c r="W67" s="43" t="str">
        <f t="shared" si="27"/>
        <v/>
      </c>
      <c r="X67" s="43" t="str">
        <f t="shared" si="27"/>
        <v/>
      </c>
      <c r="Y67" s="43" t="str">
        <f t="shared" si="27"/>
        <v/>
      </c>
      <c r="Z67" s="43" t="str">
        <f t="shared" si="27"/>
        <v/>
      </c>
      <c r="AA67" s="43" t="str">
        <f t="shared" si="27"/>
        <v/>
      </c>
      <c r="AB67" s="43" t="str">
        <f t="shared" si="27"/>
        <v/>
      </c>
      <c r="AC67" s="43" t="str">
        <f t="shared" si="27"/>
        <v/>
      </c>
      <c r="AD67" s="43" t="str">
        <f t="shared" si="27"/>
        <v/>
      </c>
      <c r="AE67" s="43" t="str">
        <f t="shared" si="27"/>
        <v/>
      </c>
      <c r="AF67" s="43" t="str">
        <f t="shared" si="27"/>
        <v/>
      </c>
      <c r="AG67" s="43" t="str">
        <f t="shared" si="27"/>
        <v/>
      </c>
      <c r="AH67" s="44" t="str">
        <f t="shared" si="27"/>
        <v/>
      </c>
      <c r="AI67" s="44" t="str">
        <f t="shared" si="27"/>
        <v/>
      </c>
      <c r="AJ67" s="45" t="str">
        <f t="shared" si="27"/>
        <v/>
      </c>
      <c r="AK67" s="162"/>
      <c r="AL67" s="156"/>
      <c r="AM67" s="127"/>
      <c r="AN67" s="130"/>
      <c r="AO67" s="133"/>
      <c r="AP67" s="136"/>
      <c r="AQ67" s="136"/>
      <c r="AR67" s="124"/>
      <c r="AS67" s="124"/>
      <c r="AT67" s="124"/>
      <c r="AU67" s="124"/>
      <c r="AV67" s="124"/>
      <c r="AW67" s="124"/>
      <c r="AX67" s="124"/>
      <c r="AY67" s="95"/>
      <c r="AZ67" s="95"/>
      <c r="BA67" s="98"/>
    </row>
    <row r="68" spans="1:53" ht="15" customHeight="1" thickBot="1" x14ac:dyDescent="0.3">
      <c r="A68" s="142"/>
      <c r="B68" s="145"/>
      <c r="C68" s="148"/>
      <c r="D68" s="151"/>
      <c r="E68" s="52"/>
      <c r="F68" s="47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9"/>
      <c r="AK68" s="163"/>
      <c r="AL68" s="157"/>
      <c r="AM68" s="128"/>
      <c r="AN68" s="131"/>
      <c r="AO68" s="134"/>
      <c r="AP68" s="137"/>
      <c r="AQ68" s="137"/>
      <c r="AR68" s="125"/>
      <c r="AS68" s="125"/>
      <c r="AT68" s="125"/>
      <c r="AU68" s="125"/>
      <c r="AV68" s="125"/>
      <c r="AW68" s="125"/>
      <c r="AX68" s="125"/>
      <c r="AY68" s="96"/>
      <c r="AZ68" s="96"/>
      <c r="BA68" s="99"/>
    </row>
    <row r="69" spans="1:53" ht="15" customHeight="1" x14ac:dyDescent="0.25">
      <c r="A69" s="140">
        <v>15</v>
      </c>
      <c r="B69" s="143" t="str">
        <f>IFERROR(VLOOKUP($C69,[1]Списки!$A$1:$C$3999,2,0),"")</f>
        <v/>
      </c>
      <c r="C69" s="146"/>
      <c r="D69" s="149" t="str">
        <f>IFERROR(VLOOKUP($C69,[1]Списки!$A$1:$C$3999,3,0),"")</f>
        <v/>
      </c>
      <c r="E69" s="50"/>
      <c r="F69" s="34" t="str">
        <f>VLOOKUP(F$11,[1]Графік!$E$5:$H$32,3,0)</f>
        <v>ВВ</v>
      </c>
      <c r="G69" s="35" t="str">
        <f>VLOOKUP(G$11,[1]Графік!$E$5:$H$32,3,0)</f>
        <v>ВВ</v>
      </c>
      <c r="H69" s="35" t="str">
        <f>VLOOKUP(H$11,[1]Графік!$E$5:$H$32,3,0)</f>
        <v>Р</v>
      </c>
      <c r="I69" s="35" t="str">
        <f>VLOOKUP(I$11,[1]Графік!$E$5:$H$32,3,0)</f>
        <v>Р</v>
      </c>
      <c r="J69" s="35" t="str">
        <f>VLOOKUP(J$11,[1]Графік!$E$5:$H$32,3,0)</f>
        <v>Р</v>
      </c>
      <c r="K69" s="35" t="str">
        <f>VLOOKUP(K$11,[1]Графік!$E$5:$H$32,3,0)</f>
        <v>Р</v>
      </c>
      <c r="L69" s="35" t="str">
        <f>VLOOKUP(L$11,[1]Графік!$E$5:$H$32,3,0)</f>
        <v>ВВ</v>
      </c>
      <c r="M69" s="35" t="str">
        <f>VLOOKUP(M$11,[1]Графік!$E$5:$H$32,3,0)</f>
        <v>ВВ</v>
      </c>
      <c r="N69" s="35" t="str">
        <f>VLOOKUP(N$11,[1]Графік!$E$5:$H$32,3,0)</f>
        <v>Р</v>
      </c>
      <c r="O69" s="35" t="str">
        <f>VLOOKUP(O$11,[1]Графік!$E$5:$H$32,3,0)</f>
        <v>Р</v>
      </c>
      <c r="P69" s="35" t="str">
        <f>VLOOKUP(P$11,[1]Графік!$E$5:$H$32,3,0)</f>
        <v>Р</v>
      </c>
      <c r="Q69" s="35" t="str">
        <f>VLOOKUP(Q$11,[1]Графік!$E$5:$H$32,3,0)</f>
        <v>Р</v>
      </c>
      <c r="R69" s="35" t="str">
        <f>VLOOKUP(R$11,[1]Графік!$E$5:$H$32,3,0)</f>
        <v>ВВ</v>
      </c>
      <c r="S69" s="35" t="str">
        <f>VLOOKUP(S$11,[1]Графік!$E$5:$H$32,3,0)</f>
        <v>ВВ</v>
      </c>
      <c r="T69" s="35" t="str">
        <f>VLOOKUP(T$11,[1]Графік!$E$5:$H$32,3,0)</f>
        <v>Р</v>
      </c>
      <c r="U69" s="35" t="str">
        <f>VLOOKUP(U$11,[1]Графік!$E$5:$H$32,3,0)</f>
        <v>Р</v>
      </c>
      <c r="V69" s="35" t="str">
        <f>VLOOKUP(V$11,[1]Графік!$E$5:$H$32,3,0)</f>
        <v>Р</v>
      </c>
      <c r="W69" s="35" t="str">
        <f>VLOOKUP(W$11,[1]Графік!$E$5:$H$32,3,0)</f>
        <v>Р</v>
      </c>
      <c r="X69" s="35" t="str">
        <f>VLOOKUP(X$11,[1]Графік!$E$5:$H$32,3,0)</f>
        <v>ВВ</v>
      </c>
      <c r="Y69" s="35" t="str">
        <f>VLOOKUP(Y$11,[1]Графік!$E$5:$H$32,3,0)</f>
        <v>ВВ</v>
      </c>
      <c r="Z69" s="35" t="str">
        <f>VLOOKUP(Z$11,[1]Графік!$E$5:$H$32,3,0)</f>
        <v>Р</v>
      </c>
      <c r="AA69" s="35" t="str">
        <f>VLOOKUP(AA$11,[1]Графік!$E$5:$H$32,3,0)</f>
        <v>Р</v>
      </c>
      <c r="AB69" s="35" t="str">
        <f>VLOOKUP(AB$11,[1]Графік!$E$5:$H$32,3,0)</f>
        <v>Р</v>
      </c>
      <c r="AC69" s="35" t="str">
        <f>VLOOKUP(AC$11,[1]Графік!$E$5:$H$32,3,0)</f>
        <v>Р</v>
      </c>
      <c r="AD69" s="35" t="str">
        <f>VLOOKUP(AD$11,[1]Графік!$E$5:$H$32,3,0)</f>
        <v>ВВ</v>
      </c>
      <c r="AE69" s="35" t="str">
        <f>VLOOKUP(AE$11,[1]Графік!$E$5:$H$32,3,0)</f>
        <v>ВВ</v>
      </c>
      <c r="AF69" s="35" t="str">
        <f>VLOOKUP(AF$11,[1]Графік!$E$5:$H$32,3,0)</f>
        <v>Р</v>
      </c>
      <c r="AG69" s="35" t="str">
        <f>VLOOKUP(AG$11,[1]Графік!$E$5:$H$32,3,0)</f>
        <v>Р</v>
      </c>
      <c r="AH69" s="35"/>
      <c r="AI69" s="35"/>
      <c r="AJ69" s="36"/>
      <c r="AK69" s="162">
        <f ca="1">SUMIF($F69:$AJ72,"Р",$F70:$AJ70)</f>
        <v>144</v>
      </c>
      <c r="AL69" s="156">
        <f ca="1">SUMIF($F71:$AJ72,"НУ",$F72:$AJ72)</f>
        <v>0</v>
      </c>
      <c r="AM69" s="127">
        <f ca="1">SUMIF(F69:AJ72,"РВ",F70:AJ70)</f>
        <v>0</v>
      </c>
      <c r="AN69" s="130">
        <f ca="1">AK69+AL69+AM69</f>
        <v>144</v>
      </c>
      <c r="AO69" s="133">
        <f ca="1">AK69/8</f>
        <v>18</v>
      </c>
      <c r="AP69" s="136">
        <f>COUNTIF($F69:$AJ72,"=ВВ")</f>
        <v>10</v>
      </c>
      <c r="AQ69" s="136">
        <f>COUNTIF($F69:$AJ72,"=В")</f>
        <v>0</v>
      </c>
      <c r="AR69" s="124">
        <f>COUNTIF($F69:$AJ72,"=НА")</f>
        <v>0</v>
      </c>
      <c r="AS69" s="124">
        <f>COUNTIF(F69:AJ72,"=ТН")</f>
        <v>0</v>
      </c>
      <c r="AT69" s="124">
        <f>COUNTIF($F69:$AJ72,"=ВД")</f>
        <v>0</v>
      </c>
      <c r="AU69" s="124">
        <f>COUNTIF($F69:$AJ72,"=ВП")</f>
        <v>0</v>
      </c>
      <c r="AV69" s="124">
        <f>COUNTIF($F69:$AJ72,"=ДД")</f>
        <v>0</v>
      </c>
      <c r="AW69" s="124">
        <f>COUNTIF($F69:$AJ72,"=П")</f>
        <v>0</v>
      </c>
      <c r="AX69" s="124">
        <f>COUNTIF($F69:$AJ72,"=ПР")</f>
        <v>0</v>
      </c>
      <c r="AY69" s="95">
        <f>COUNTIF($F69:$AJ72,"=І")</f>
        <v>0</v>
      </c>
      <c r="AZ69" s="95">
        <f>COUNTIF($F69:$AJ72,"=НЗ")</f>
        <v>0</v>
      </c>
      <c r="BA69" s="97" t="str">
        <f>IF(C69&gt;1,[1]Графік!$H$36,"")</f>
        <v/>
      </c>
    </row>
    <row r="70" spans="1:53" ht="15" customHeight="1" x14ac:dyDescent="0.25">
      <c r="A70" s="141"/>
      <c r="B70" s="144"/>
      <c r="C70" s="147"/>
      <c r="D70" s="150"/>
      <c r="E70" s="51"/>
      <c r="F70" s="38" t="str">
        <f t="shared" ref="F70:AG70" si="28">IF(F69="Р",8,"")</f>
        <v/>
      </c>
      <c r="G70" s="39" t="str">
        <f t="shared" si="28"/>
        <v/>
      </c>
      <c r="H70" s="39">
        <f t="shared" si="28"/>
        <v>8</v>
      </c>
      <c r="I70" s="39">
        <f t="shared" si="28"/>
        <v>8</v>
      </c>
      <c r="J70" s="39">
        <f t="shared" si="28"/>
        <v>8</v>
      </c>
      <c r="K70" s="39">
        <f t="shared" si="28"/>
        <v>8</v>
      </c>
      <c r="L70" s="39" t="str">
        <f t="shared" si="28"/>
        <v/>
      </c>
      <c r="M70" s="39" t="str">
        <f t="shared" si="28"/>
        <v/>
      </c>
      <c r="N70" s="39">
        <f t="shared" si="28"/>
        <v>8</v>
      </c>
      <c r="O70" s="39">
        <f t="shared" si="28"/>
        <v>8</v>
      </c>
      <c r="P70" s="39">
        <f t="shared" si="28"/>
        <v>8</v>
      </c>
      <c r="Q70" s="39">
        <f t="shared" si="28"/>
        <v>8</v>
      </c>
      <c r="R70" s="39" t="str">
        <f t="shared" si="28"/>
        <v/>
      </c>
      <c r="S70" s="39" t="str">
        <f t="shared" si="28"/>
        <v/>
      </c>
      <c r="T70" s="39">
        <f t="shared" si="28"/>
        <v>8</v>
      </c>
      <c r="U70" s="39">
        <f t="shared" si="28"/>
        <v>8</v>
      </c>
      <c r="V70" s="39">
        <f t="shared" si="28"/>
        <v>8</v>
      </c>
      <c r="W70" s="39">
        <f t="shared" si="28"/>
        <v>8</v>
      </c>
      <c r="X70" s="39" t="str">
        <f t="shared" si="28"/>
        <v/>
      </c>
      <c r="Y70" s="39" t="str">
        <f t="shared" si="28"/>
        <v/>
      </c>
      <c r="Z70" s="39">
        <f t="shared" si="28"/>
        <v>8</v>
      </c>
      <c r="AA70" s="39">
        <f t="shared" si="28"/>
        <v>8</v>
      </c>
      <c r="AB70" s="39">
        <f t="shared" si="28"/>
        <v>8</v>
      </c>
      <c r="AC70" s="39">
        <f t="shared" si="28"/>
        <v>8</v>
      </c>
      <c r="AD70" s="39" t="str">
        <f t="shared" si="28"/>
        <v/>
      </c>
      <c r="AE70" s="39" t="str">
        <f t="shared" si="28"/>
        <v/>
      </c>
      <c r="AF70" s="39">
        <f t="shared" si="28"/>
        <v>8</v>
      </c>
      <c r="AG70" s="39">
        <f t="shared" si="28"/>
        <v>8</v>
      </c>
      <c r="AH70" s="39"/>
      <c r="AI70" s="39"/>
      <c r="AJ70" s="40"/>
      <c r="AK70" s="162"/>
      <c r="AL70" s="156"/>
      <c r="AM70" s="127"/>
      <c r="AN70" s="130"/>
      <c r="AO70" s="133"/>
      <c r="AP70" s="136"/>
      <c r="AQ70" s="136"/>
      <c r="AR70" s="124"/>
      <c r="AS70" s="124"/>
      <c r="AT70" s="124"/>
      <c r="AU70" s="124"/>
      <c r="AV70" s="124"/>
      <c r="AW70" s="124"/>
      <c r="AX70" s="124"/>
      <c r="AY70" s="95"/>
      <c r="AZ70" s="95"/>
      <c r="BA70" s="98"/>
    </row>
    <row r="71" spans="1:53" ht="15" customHeight="1" x14ac:dyDescent="0.25">
      <c r="A71" s="141"/>
      <c r="B71" s="144"/>
      <c r="C71" s="147"/>
      <c r="D71" s="150"/>
      <c r="E71" s="51"/>
      <c r="F71" s="42" t="str">
        <f t="shared" ref="F71:AJ71" si="29">IF(F72&gt;0,"НУ","")</f>
        <v/>
      </c>
      <c r="G71" s="43" t="str">
        <f t="shared" si="29"/>
        <v/>
      </c>
      <c r="H71" s="43" t="str">
        <f t="shared" si="29"/>
        <v/>
      </c>
      <c r="I71" s="43" t="str">
        <f t="shared" si="29"/>
        <v/>
      </c>
      <c r="J71" s="43" t="str">
        <f t="shared" si="29"/>
        <v/>
      </c>
      <c r="K71" s="43" t="str">
        <f t="shared" si="29"/>
        <v/>
      </c>
      <c r="L71" s="43" t="str">
        <f t="shared" si="29"/>
        <v/>
      </c>
      <c r="M71" s="43" t="str">
        <f t="shared" si="29"/>
        <v/>
      </c>
      <c r="N71" s="43" t="str">
        <f t="shared" si="29"/>
        <v/>
      </c>
      <c r="O71" s="43" t="str">
        <f t="shared" si="29"/>
        <v/>
      </c>
      <c r="P71" s="43" t="str">
        <f t="shared" si="29"/>
        <v/>
      </c>
      <c r="Q71" s="43" t="str">
        <f t="shared" si="29"/>
        <v/>
      </c>
      <c r="R71" s="43" t="str">
        <f t="shared" si="29"/>
        <v/>
      </c>
      <c r="S71" s="43" t="str">
        <f t="shared" si="29"/>
        <v/>
      </c>
      <c r="T71" s="43" t="str">
        <f t="shared" si="29"/>
        <v/>
      </c>
      <c r="U71" s="43" t="str">
        <f t="shared" si="29"/>
        <v/>
      </c>
      <c r="V71" s="43" t="str">
        <f t="shared" si="29"/>
        <v/>
      </c>
      <c r="W71" s="43" t="str">
        <f t="shared" si="29"/>
        <v/>
      </c>
      <c r="X71" s="43" t="str">
        <f t="shared" si="29"/>
        <v/>
      </c>
      <c r="Y71" s="43" t="str">
        <f t="shared" si="29"/>
        <v/>
      </c>
      <c r="Z71" s="43" t="str">
        <f t="shared" si="29"/>
        <v/>
      </c>
      <c r="AA71" s="43" t="str">
        <f t="shared" si="29"/>
        <v/>
      </c>
      <c r="AB71" s="43" t="str">
        <f t="shared" si="29"/>
        <v/>
      </c>
      <c r="AC71" s="43" t="str">
        <f t="shared" si="29"/>
        <v/>
      </c>
      <c r="AD71" s="43" t="str">
        <f t="shared" si="29"/>
        <v/>
      </c>
      <c r="AE71" s="43" t="str">
        <f t="shared" si="29"/>
        <v/>
      </c>
      <c r="AF71" s="43" t="str">
        <f t="shared" si="29"/>
        <v/>
      </c>
      <c r="AG71" s="43" t="str">
        <f t="shared" si="29"/>
        <v/>
      </c>
      <c r="AH71" s="44" t="str">
        <f t="shared" si="29"/>
        <v/>
      </c>
      <c r="AI71" s="44" t="str">
        <f t="shared" si="29"/>
        <v/>
      </c>
      <c r="AJ71" s="45" t="str">
        <f t="shared" si="29"/>
        <v/>
      </c>
      <c r="AK71" s="162"/>
      <c r="AL71" s="156"/>
      <c r="AM71" s="127"/>
      <c r="AN71" s="130"/>
      <c r="AO71" s="133"/>
      <c r="AP71" s="136"/>
      <c r="AQ71" s="136"/>
      <c r="AR71" s="124"/>
      <c r="AS71" s="124"/>
      <c r="AT71" s="124"/>
      <c r="AU71" s="124"/>
      <c r="AV71" s="124"/>
      <c r="AW71" s="124"/>
      <c r="AX71" s="124"/>
      <c r="AY71" s="95"/>
      <c r="AZ71" s="95"/>
      <c r="BA71" s="98"/>
    </row>
    <row r="72" spans="1:53" ht="15" customHeight="1" thickBot="1" x14ac:dyDescent="0.3">
      <c r="A72" s="142"/>
      <c r="B72" s="145"/>
      <c r="C72" s="148"/>
      <c r="D72" s="151"/>
      <c r="E72" s="52"/>
      <c r="F72" s="47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9"/>
      <c r="AK72" s="163"/>
      <c r="AL72" s="157"/>
      <c r="AM72" s="128"/>
      <c r="AN72" s="131"/>
      <c r="AO72" s="134"/>
      <c r="AP72" s="137"/>
      <c r="AQ72" s="137"/>
      <c r="AR72" s="125"/>
      <c r="AS72" s="125"/>
      <c r="AT72" s="125"/>
      <c r="AU72" s="125"/>
      <c r="AV72" s="125"/>
      <c r="AW72" s="125"/>
      <c r="AX72" s="125"/>
      <c r="AY72" s="96"/>
      <c r="AZ72" s="96"/>
      <c r="BA72" s="99"/>
    </row>
    <row r="73" spans="1:53" ht="15" customHeight="1" x14ac:dyDescent="0.25">
      <c r="A73" s="140">
        <v>16</v>
      </c>
      <c r="B73" s="143" t="str">
        <f>IFERROR(VLOOKUP($C73,[1]Списки!$A$1:$C$3999,2,0),"")</f>
        <v/>
      </c>
      <c r="C73" s="146"/>
      <c r="D73" s="149" t="str">
        <f>IFERROR(VLOOKUP($C73,[1]Списки!$A$1:$C$3999,3,0),"")</f>
        <v/>
      </c>
      <c r="E73" s="50"/>
      <c r="F73" s="34" t="str">
        <f>VLOOKUP(F$11,[1]Графік!$E$5:$H$32,3,0)</f>
        <v>ВВ</v>
      </c>
      <c r="G73" s="35" t="str">
        <f>VLOOKUP(G$11,[1]Графік!$E$5:$H$32,3,0)</f>
        <v>ВВ</v>
      </c>
      <c r="H73" s="35" t="str">
        <f>VLOOKUP(H$11,[1]Графік!$E$5:$H$32,3,0)</f>
        <v>Р</v>
      </c>
      <c r="I73" s="35" t="str">
        <f>VLOOKUP(I$11,[1]Графік!$E$5:$H$32,3,0)</f>
        <v>Р</v>
      </c>
      <c r="J73" s="35" t="str">
        <f>VLOOKUP(J$11,[1]Графік!$E$5:$H$32,3,0)</f>
        <v>Р</v>
      </c>
      <c r="K73" s="35" t="str">
        <f>VLOOKUP(K$11,[1]Графік!$E$5:$H$32,3,0)</f>
        <v>Р</v>
      </c>
      <c r="L73" s="35" t="str">
        <f>VLOOKUP(L$11,[1]Графік!$E$5:$H$32,3,0)</f>
        <v>ВВ</v>
      </c>
      <c r="M73" s="35" t="str">
        <f>VLOOKUP(M$11,[1]Графік!$E$5:$H$32,3,0)</f>
        <v>ВВ</v>
      </c>
      <c r="N73" s="35" t="str">
        <f>VLOOKUP(N$11,[1]Графік!$E$5:$H$32,3,0)</f>
        <v>Р</v>
      </c>
      <c r="O73" s="35" t="str">
        <f>VLOOKUP(O$11,[1]Графік!$E$5:$H$32,3,0)</f>
        <v>Р</v>
      </c>
      <c r="P73" s="35" t="str">
        <f>VLOOKUP(P$11,[1]Графік!$E$5:$H$32,3,0)</f>
        <v>Р</v>
      </c>
      <c r="Q73" s="35" t="str">
        <f>VLOOKUP(Q$11,[1]Графік!$E$5:$H$32,3,0)</f>
        <v>Р</v>
      </c>
      <c r="R73" s="35" t="str">
        <f>VLOOKUP(R$11,[1]Графік!$E$5:$H$32,3,0)</f>
        <v>ВВ</v>
      </c>
      <c r="S73" s="35" t="str">
        <f>VLOOKUP(S$11,[1]Графік!$E$5:$H$32,3,0)</f>
        <v>ВВ</v>
      </c>
      <c r="T73" s="35" t="str">
        <f>VLOOKUP(T$11,[1]Графік!$E$5:$H$32,3,0)</f>
        <v>Р</v>
      </c>
      <c r="U73" s="35" t="str">
        <f>VLOOKUP(U$11,[1]Графік!$E$5:$H$32,3,0)</f>
        <v>Р</v>
      </c>
      <c r="V73" s="35" t="str">
        <f>VLOOKUP(V$11,[1]Графік!$E$5:$H$32,3,0)</f>
        <v>Р</v>
      </c>
      <c r="W73" s="35" t="str">
        <f>VLOOKUP(W$11,[1]Графік!$E$5:$H$32,3,0)</f>
        <v>Р</v>
      </c>
      <c r="X73" s="35" t="str">
        <f>VLOOKUP(X$11,[1]Графік!$E$5:$H$32,3,0)</f>
        <v>ВВ</v>
      </c>
      <c r="Y73" s="35" t="str">
        <f>VLOOKUP(Y$11,[1]Графік!$E$5:$H$32,3,0)</f>
        <v>ВВ</v>
      </c>
      <c r="Z73" s="35" t="str">
        <f>VLOOKUP(Z$11,[1]Графік!$E$5:$H$32,3,0)</f>
        <v>Р</v>
      </c>
      <c r="AA73" s="35" t="str">
        <f>VLOOKUP(AA$11,[1]Графік!$E$5:$H$32,3,0)</f>
        <v>Р</v>
      </c>
      <c r="AB73" s="35" t="str">
        <f>VLOOKUP(AB$11,[1]Графік!$E$5:$H$32,3,0)</f>
        <v>Р</v>
      </c>
      <c r="AC73" s="35" t="str">
        <f>VLOOKUP(AC$11,[1]Графік!$E$5:$H$32,3,0)</f>
        <v>Р</v>
      </c>
      <c r="AD73" s="35" t="str">
        <f>VLOOKUP(AD$11,[1]Графік!$E$5:$H$32,3,0)</f>
        <v>ВВ</v>
      </c>
      <c r="AE73" s="35" t="str">
        <f>VLOOKUP(AE$11,[1]Графік!$E$5:$H$32,3,0)</f>
        <v>ВВ</v>
      </c>
      <c r="AF73" s="35" t="str">
        <f>VLOOKUP(AF$11,[1]Графік!$E$5:$H$32,3,0)</f>
        <v>Р</v>
      </c>
      <c r="AG73" s="35" t="str">
        <f>VLOOKUP(AG$11,[1]Графік!$E$5:$H$32,3,0)</f>
        <v>Р</v>
      </c>
      <c r="AH73" s="35"/>
      <c r="AI73" s="35"/>
      <c r="AJ73" s="36"/>
      <c r="AK73" s="162">
        <f ca="1">SUMIF($F73:$AJ76,"Р",$F74:$AJ74)</f>
        <v>144</v>
      </c>
      <c r="AL73" s="156">
        <f ca="1">SUMIF($F75:$AJ76,"НУ",$F76:$AJ76)</f>
        <v>0</v>
      </c>
      <c r="AM73" s="127">
        <f ca="1">SUMIF(F73:AJ76,"РВ",F74:AJ74)</f>
        <v>0</v>
      </c>
      <c r="AN73" s="130">
        <f ca="1">AK73+AL73+AM73</f>
        <v>144</v>
      </c>
      <c r="AO73" s="133">
        <f ca="1">AK73/8</f>
        <v>18</v>
      </c>
      <c r="AP73" s="136">
        <f>COUNTIF($F73:$AJ76,"=ВВ")</f>
        <v>10</v>
      </c>
      <c r="AQ73" s="136">
        <f>COUNTIF($F73:$AJ76,"=В")</f>
        <v>0</v>
      </c>
      <c r="AR73" s="124">
        <f>COUNTIF($F73:$AJ76,"=НА")</f>
        <v>0</v>
      </c>
      <c r="AS73" s="124">
        <f>COUNTIF(F73:AJ76,"=ТН")</f>
        <v>0</v>
      </c>
      <c r="AT73" s="124">
        <f>COUNTIF($F73:$AJ76,"=ВД")</f>
        <v>0</v>
      </c>
      <c r="AU73" s="124">
        <f>COUNTIF($F73:$AJ76,"=ВП")</f>
        <v>0</v>
      </c>
      <c r="AV73" s="124">
        <f>COUNTIF($F73:$AJ76,"=ДД")</f>
        <v>0</v>
      </c>
      <c r="AW73" s="124">
        <f>COUNTIF($F73:$AJ76,"=П")</f>
        <v>0</v>
      </c>
      <c r="AX73" s="124">
        <f>COUNTIF($F73:$AJ76,"=ПР")</f>
        <v>0</v>
      </c>
      <c r="AY73" s="95">
        <f>COUNTIF($F73:$AJ76,"=І")</f>
        <v>0</v>
      </c>
      <c r="AZ73" s="95">
        <f>COUNTIF($F73:$AJ76,"=НЗ")</f>
        <v>0</v>
      </c>
      <c r="BA73" s="97" t="str">
        <f>IF(C73&gt;1,[1]Графік!$H$36,"")</f>
        <v/>
      </c>
    </row>
    <row r="74" spans="1:53" ht="15" customHeight="1" x14ac:dyDescent="0.25">
      <c r="A74" s="141"/>
      <c r="B74" s="144"/>
      <c r="C74" s="147"/>
      <c r="D74" s="150"/>
      <c r="E74" s="51"/>
      <c r="F74" s="38" t="str">
        <f t="shared" ref="F74:AG74" si="30">IF(F73="Р",8,"")</f>
        <v/>
      </c>
      <c r="G74" s="39" t="str">
        <f t="shared" si="30"/>
        <v/>
      </c>
      <c r="H74" s="39">
        <f t="shared" si="30"/>
        <v>8</v>
      </c>
      <c r="I74" s="39">
        <f t="shared" si="30"/>
        <v>8</v>
      </c>
      <c r="J74" s="39">
        <f t="shared" si="30"/>
        <v>8</v>
      </c>
      <c r="K74" s="39">
        <f t="shared" si="30"/>
        <v>8</v>
      </c>
      <c r="L74" s="39" t="str">
        <f t="shared" si="30"/>
        <v/>
      </c>
      <c r="M74" s="39" t="str">
        <f t="shared" si="30"/>
        <v/>
      </c>
      <c r="N74" s="39">
        <f t="shared" si="30"/>
        <v>8</v>
      </c>
      <c r="O74" s="39">
        <f t="shared" si="30"/>
        <v>8</v>
      </c>
      <c r="P74" s="39">
        <f t="shared" si="30"/>
        <v>8</v>
      </c>
      <c r="Q74" s="39">
        <f t="shared" si="30"/>
        <v>8</v>
      </c>
      <c r="R74" s="39" t="str">
        <f t="shared" si="30"/>
        <v/>
      </c>
      <c r="S74" s="39" t="str">
        <f t="shared" si="30"/>
        <v/>
      </c>
      <c r="T74" s="39">
        <f t="shared" si="30"/>
        <v>8</v>
      </c>
      <c r="U74" s="39">
        <f t="shared" si="30"/>
        <v>8</v>
      </c>
      <c r="V74" s="39">
        <f t="shared" si="30"/>
        <v>8</v>
      </c>
      <c r="W74" s="39">
        <f t="shared" si="30"/>
        <v>8</v>
      </c>
      <c r="X74" s="39" t="str">
        <f t="shared" si="30"/>
        <v/>
      </c>
      <c r="Y74" s="39" t="str">
        <f t="shared" si="30"/>
        <v/>
      </c>
      <c r="Z74" s="39">
        <f t="shared" si="30"/>
        <v>8</v>
      </c>
      <c r="AA74" s="39">
        <f t="shared" si="30"/>
        <v>8</v>
      </c>
      <c r="AB74" s="39">
        <f t="shared" si="30"/>
        <v>8</v>
      </c>
      <c r="AC74" s="39">
        <f t="shared" si="30"/>
        <v>8</v>
      </c>
      <c r="AD74" s="39" t="str">
        <f t="shared" si="30"/>
        <v/>
      </c>
      <c r="AE74" s="39" t="str">
        <f t="shared" si="30"/>
        <v/>
      </c>
      <c r="AF74" s="39">
        <f t="shared" si="30"/>
        <v>8</v>
      </c>
      <c r="AG74" s="39">
        <f t="shared" si="30"/>
        <v>8</v>
      </c>
      <c r="AH74" s="39"/>
      <c r="AI74" s="39"/>
      <c r="AJ74" s="40"/>
      <c r="AK74" s="162"/>
      <c r="AL74" s="156"/>
      <c r="AM74" s="127"/>
      <c r="AN74" s="130"/>
      <c r="AO74" s="133"/>
      <c r="AP74" s="136"/>
      <c r="AQ74" s="136"/>
      <c r="AR74" s="124"/>
      <c r="AS74" s="124"/>
      <c r="AT74" s="124"/>
      <c r="AU74" s="124"/>
      <c r="AV74" s="124"/>
      <c r="AW74" s="124"/>
      <c r="AX74" s="124"/>
      <c r="AY74" s="95"/>
      <c r="AZ74" s="95"/>
      <c r="BA74" s="98"/>
    </row>
    <row r="75" spans="1:53" ht="15" customHeight="1" x14ac:dyDescent="0.25">
      <c r="A75" s="141"/>
      <c r="B75" s="144"/>
      <c r="C75" s="147"/>
      <c r="D75" s="150"/>
      <c r="E75" s="51"/>
      <c r="F75" s="42" t="str">
        <f t="shared" ref="F75:AJ75" si="31">IF(F76&gt;0,"НУ","")</f>
        <v/>
      </c>
      <c r="G75" s="43" t="str">
        <f t="shared" si="31"/>
        <v/>
      </c>
      <c r="H75" s="43" t="str">
        <f t="shared" si="31"/>
        <v/>
      </c>
      <c r="I75" s="43" t="str">
        <f t="shared" si="31"/>
        <v/>
      </c>
      <c r="J75" s="43" t="str">
        <f t="shared" si="31"/>
        <v/>
      </c>
      <c r="K75" s="43" t="str">
        <f t="shared" si="31"/>
        <v/>
      </c>
      <c r="L75" s="43" t="str">
        <f t="shared" si="31"/>
        <v/>
      </c>
      <c r="M75" s="43" t="str">
        <f t="shared" si="31"/>
        <v/>
      </c>
      <c r="N75" s="43" t="str">
        <f t="shared" si="31"/>
        <v/>
      </c>
      <c r="O75" s="43" t="str">
        <f t="shared" si="31"/>
        <v/>
      </c>
      <c r="P75" s="43" t="str">
        <f t="shared" si="31"/>
        <v/>
      </c>
      <c r="Q75" s="43" t="str">
        <f t="shared" si="31"/>
        <v/>
      </c>
      <c r="R75" s="43" t="str">
        <f t="shared" si="31"/>
        <v/>
      </c>
      <c r="S75" s="43" t="str">
        <f t="shared" si="31"/>
        <v/>
      </c>
      <c r="T75" s="43" t="str">
        <f t="shared" si="31"/>
        <v/>
      </c>
      <c r="U75" s="43" t="str">
        <f t="shared" si="31"/>
        <v/>
      </c>
      <c r="V75" s="43" t="str">
        <f t="shared" si="31"/>
        <v/>
      </c>
      <c r="W75" s="43" t="str">
        <f t="shared" si="31"/>
        <v/>
      </c>
      <c r="X75" s="43" t="str">
        <f t="shared" si="31"/>
        <v/>
      </c>
      <c r="Y75" s="43" t="str">
        <f t="shared" si="31"/>
        <v/>
      </c>
      <c r="Z75" s="43" t="str">
        <f t="shared" si="31"/>
        <v/>
      </c>
      <c r="AA75" s="43" t="str">
        <f t="shared" si="31"/>
        <v/>
      </c>
      <c r="AB75" s="43" t="str">
        <f t="shared" si="31"/>
        <v/>
      </c>
      <c r="AC75" s="43" t="str">
        <f t="shared" si="31"/>
        <v/>
      </c>
      <c r="AD75" s="43" t="str">
        <f t="shared" si="31"/>
        <v/>
      </c>
      <c r="AE75" s="43" t="str">
        <f t="shared" si="31"/>
        <v/>
      </c>
      <c r="AF75" s="43" t="str">
        <f t="shared" si="31"/>
        <v/>
      </c>
      <c r="AG75" s="43" t="str">
        <f t="shared" si="31"/>
        <v/>
      </c>
      <c r="AH75" s="44" t="str">
        <f t="shared" si="31"/>
        <v/>
      </c>
      <c r="AI75" s="44" t="str">
        <f t="shared" si="31"/>
        <v/>
      </c>
      <c r="AJ75" s="45" t="str">
        <f t="shared" si="31"/>
        <v/>
      </c>
      <c r="AK75" s="162"/>
      <c r="AL75" s="156"/>
      <c r="AM75" s="127"/>
      <c r="AN75" s="130"/>
      <c r="AO75" s="133"/>
      <c r="AP75" s="136"/>
      <c r="AQ75" s="136"/>
      <c r="AR75" s="124"/>
      <c r="AS75" s="124"/>
      <c r="AT75" s="124"/>
      <c r="AU75" s="124"/>
      <c r="AV75" s="124"/>
      <c r="AW75" s="124"/>
      <c r="AX75" s="124"/>
      <c r="AY75" s="95"/>
      <c r="AZ75" s="95"/>
      <c r="BA75" s="98"/>
    </row>
    <row r="76" spans="1:53" ht="15" customHeight="1" thickBot="1" x14ac:dyDescent="0.3">
      <c r="A76" s="142"/>
      <c r="B76" s="145"/>
      <c r="C76" s="148"/>
      <c r="D76" s="151"/>
      <c r="E76" s="52"/>
      <c r="F76" s="47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9"/>
      <c r="AK76" s="163"/>
      <c r="AL76" s="157"/>
      <c r="AM76" s="128"/>
      <c r="AN76" s="131"/>
      <c r="AO76" s="134"/>
      <c r="AP76" s="137"/>
      <c r="AQ76" s="137"/>
      <c r="AR76" s="125"/>
      <c r="AS76" s="125"/>
      <c r="AT76" s="125"/>
      <c r="AU76" s="125"/>
      <c r="AV76" s="125"/>
      <c r="AW76" s="125"/>
      <c r="AX76" s="125"/>
      <c r="AY76" s="96"/>
      <c r="AZ76" s="96"/>
      <c r="BA76" s="99"/>
    </row>
    <row r="77" spans="1:53" ht="15" customHeight="1" x14ac:dyDescent="0.25">
      <c r="A77" s="140">
        <v>17</v>
      </c>
      <c r="B77" s="143" t="str">
        <f>IFERROR(VLOOKUP($C77,[1]Списки!$A$1:$C$3999,2,0),"")</f>
        <v/>
      </c>
      <c r="C77" s="146"/>
      <c r="D77" s="149" t="str">
        <f>IFERROR(VLOOKUP($C77,[1]Списки!$A$1:$C$3999,3,0),"")</f>
        <v/>
      </c>
      <c r="E77" s="50"/>
      <c r="F77" s="34" t="str">
        <f>VLOOKUP(F$11,[1]Графік!$E$5:$H$32,3,0)</f>
        <v>ВВ</v>
      </c>
      <c r="G77" s="35" t="str">
        <f>VLOOKUP(G$11,[1]Графік!$E$5:$H$32,3,0)</f>
        <v>ВВ</v>
      </c>
      <c r="H77" s="35" t="str">
        <f>VLOOKUP(H$11,[1]Графік!$E$5:$H$32,3,0)</f>
        <v>Р</v>
      </c>
      <c r="I77" s="35" t="str">
        <f>VLOOKUP(I$11,[1]Графік!$E$5:$H$32,3,0)</f>
        <v>Р</v>
      </c>
      <c r="J77" s="35" t="str">
        <f>VLOOKUP(J$11,[1]Графік!$E$5:$H$32,3,0)</f>
        <v>Р</v>
      </c>
      <c r="K77" s="35" t="str">
        <f>VLOOKUP(K$11,[1]Графік!$E$5:$H$32,3,0)</f>
        <v>Р</v>
      </c>
      <c r="L77" s="35" t="str">
        <f>VLOOKUP(L$11,[1]Графік!$E$5:$H$32,3,0)</f>
        <v>ВВ</v>
      </c>
      <c r="M77" s="35" t="str">
        <f>VLOOKUP(M$11,[1]Графік!$E$5:$H$32,3,0)</f>
        <v>ВВ</v>
      </c>
      <c r="N77" s="35" t="str">
        <f>VLOOKUP(N$11,[1]Графік!$E$5:$H$32,3,0)</f>
        <v>Р</v>
      </c>
      <c r="O77" s="35" t="str">
        <f>VLOOKUP(O$11,[1]Графік!$E$5:$H$32,3,0)</f>
        <v>Р</v>
      </c>
      <c r="P77" s="35" t="str">
        <f>VLOOKUP(P$11,[1]Графік!$E$5:$H$32,3,0)</f>
        <v>Р</v>
      </c>
      <c r="Q77" s="35" t="str">
        <f>VLOOKUP(Q$11,[1]Графік!$E$5:$H$32,3,0)</f>
        <v>Р</v>
      </c>
      <c r="R77" s="35" t="str">
        <f>VLOOKUP(R$11,[1]Графік!$E$5:$H$32,3,0)</f>
        <v>ВВ</v>
      </c>
      <c r="S77" s="35" t="str">
        <f>VLOOKUP(S$11,[1]Графік!$E$5:$H$32,3,0)</f>
        <v>ВВ</v>
      </c>
      <c r="T77" s="35" t="str">
        <f>VLOOKUP(T$11,[1]Графік!$E$5:$H$32,3,0)</f>
        <v>Р</v>
      </c>
      <c r="U77" s="35" t="str">
        <f>VLOOKUP(U$11,[1]Графік!$E$5:$H$32,3,0)</f>
        <v>Р</v>
      </c>
      <c r="V77" s="35" t="str">
        <f>VLOOKUP(V$11,[1]Графік!$E$5:$H$32,3,0)</f>
        <v>Р</v>
      </c>
      <c r="W77" s="35" t="str">
        <f>VLOOKUP(W$11,[1]Графік!$E$5:$H$32,3,0)</f>
        <v>Р</v>
      </c>
      <c r="X77" s="35" t="str">
        <f>VLOOKUP(X$11,[1]Графік!$E$5:$H$32,3,0)</f>
        <v>ВВ</v>
      </c>
      <c r="Y77" s="35" t="str">
        <f>VLOOKUP(Y$11,[1]Графік!$E$5:$H$32,3,0)</f>
        <v>ВВ</v>
      </c>
      <c r="Z77" s="35" t="str">
        <f>VLOOKUP(Z$11,[1]Графік!$E$5:$H$32,3,0)</f>
        <v>Р</v>
      </c>
      <c r="AA77" s="35" t="str">
        <f>VLOOKUP(AA$11,[1]Графік!$E$5:$H$32,3,0)</f>
        <v>Р</v>
      </c>
      <c r="AB77" s="35" t="str">
        <f>VLOOKUP(AB$11,[1]Графік!$E$5:$H$32,3,0)</f>
        <v>Р</v>
      </c>
      <c r="AC77" s="35" t="str">
        <f>VLOOKUP(AC$11,[1]Графік!$E$5:$H$32,3,0)</f>
        <v>Р</v>
      </c>
      <c r="AD77" s="35" t="str">
        <f>VLOOKUP(AD$11,[1]Графік!$E$5:$H$32,3,0)</f>
        <v>ВВ</v>
      </c>
      <c r="AE77" s="35" t="str">
        <f>VLOOKUP(AE$11,[1]Графік!$E$5:$H$32,3,0)</f>
        <v>ВВ</v>
      </c>
      <c r="AF77" s="35" t="str">
        <f>VLOOKUP(AF$11,[1]Графік!$E$5:$H$32,3,0)</f>
        <v>Р</v>
      </c>
      <c r="AG77" s="35" t="str">
        <f>VLOOKUP(AG$11,[1]Графік!$E$5:$H$32,3,0)</f>
        <v>Р</v>
      </c>
      <c r="AH77" s="35"/>
      <c r="AI77" s="35"/>
      <c r="AJ77" s="36"/>
      <c r="AK77" s="162">
        <f ca="1">SUMIF($F77:$AJ80,"Р",$F78:$AJ78)</f>
        <v>144</v>
      </c>
      <c r="AL77" s="156">
        <f ca="1">SUMIF($F79:$AJ80,"НУ",$F80:$AJ80)</f>
        <v>0</v>
      </c>
      <c r="AM77" s="127">
        <f ca="1">SUMIF(F77:AJ80,"РВ",F78:AJ78)</f>
        <v>0</v>
      </c>
      <c r="AN77" s="130">
        <f ca="1">AK77+AL77+AM77</f>
        <v>144</v>
      </c>
      <c r="AO77" s="133">
        <f ca="1">AK77/8</f>
        <v>18</v>
      </c>
      <c r="AP77" s="136">
        <f>COUNTIF($F77:$AJ80,"=ВВ")</f>
        <v>10</v>
      </c>
      <c r="AQ77" s="136">
        <f>COUNTIF($F77:$AJ80,"=В")</f>
        <v>0</v>
      </c>
      <c r="AR77" s="124">
        <f>COUNTIF($F77:$AJ80,"=НА")</f>
        <v>0</v>
      </c>
      <c r="AS77" s="124">
        <f>COUNTIF(F77:AJ80,"=ТН")</f>
        <v>0</v>
      </c>
      <c r="AT77" s="124">
        <f>COUNTIF($F77:$AJ80,"=ВД")</f>
        <v>0</v>
      </c>
      <c r="AU77" s="124">
        <f>COUNTIF($F77:$AJ80,"=ВП")</f>
        <v>0</v>
      </c>
      <c r="AV77" s="124">
        <f>COUNTIF($F77:$AJ80,"=ДД")</f>
        <v>0</v>
      </c>
      <c r="AW77" s="124">
        <f>COUNTIF($F77:$AJ80,"=П")</f>
        <v>0</v>
      </c>
      <c r="AX77" s="124">
        <f>COUNTIF($F77:$AJ80,"=ПР")</f>
        <v>0</v>
      </c>
      <c r="AY77" s="95">
        <f>COUNTIF($F77:$AJ80,"=І")</f>
        <v>0</v>
      </c>
      <c r="AZ77" s="95">
        <f>COUNTIF($F77:$AJ80,"=НЗ")</f>
        <v>0</v>
      </c>
      <c r="BA77" s="97" t="str">
        <f>IF(C77&gt;1,[1]Графік!$H$36,"")</f>
        <v/>
      </c>
    </row>
    <row r="78" spans="1:53" ht="15" customHeight="1" x14ac:dyDescent="0.25">
      <c r="A78" s="141"/>
      <c r="B78" s="144"/>
      <c r="C78" s="147"/>
      <c r="D78" s="150"/>
      <c r="E78" s="51"/>
      <c r="F78" s="38" t="str">
        <f t="shared" ref="F78:AG78" si="32">IF(F77="Р",8,"")</f>
        <v/>
      </c>
      <c r="G78" s="39" t="str">
        <f t="shared" si="32"/>
        <v/>
      </c>
      <c r="H78" s="39">
        <f t="shared" si="32"/>
        <v>8</v>
      </c>
      <c r="I78" s="39">
        <f t="shared" si="32"/>
        <v>8</v>
      </c>
      <c r="J78" s="39">
        <f t="shared" si="32"/>
        <v>8</v>
      </c>
      <c r="K78" s="39">
        <f t="shared" si="32"/>
        <v>8</v>
      </c>
      <c r="L78" s="39" t="str">
        <f t="shared" si="32"/>
        <v/>
      </c>
      <c r="M78" s="39" t="str">
        <f t="shared" si="32"/>
        <v/>
      </c>
      <c r="N78" s="39">
        <f t="shared" si="32"/>
        <v>8</v>
      </c>
      <c r="O78" s="39">
        <f t="shared" si="32"/>
        <v>8</v>
      </c>
      <c r="P78" s="39">
        <f t="shared" si="32"/>
        <v>8</v>
      </c>
      <c r="Q78" s="39">
        <f t="shared" si="32"/>
        <v>8</v>
      </c>
      <c r="R78" s="39" t="str">
        <f t="shared" si="32"/>
        <v/>
      </c>
      <c r="S78" s="39" t="str">
        <f t="shared" si="32"/>
        <v/>
      </c>
      <c r="T78" s="39">
        <f t="shared" si="32"/>
        <v>8</v>
      </c>
      <c r="U78" s="39">
        <f t="shared" si="32"/>
        <v>8</v>
      </c>
      <c r="V78" s="39">
        <f t="shared" si="32"/>
        <v>8</v>
      </c>
      <c r="W78" s="39">
        <f t="shared" si="32"/>
        <v>8</v>
      </c>
      <c r="X78" s="39" t="str">
        <f t="shared" si="32"/>
        <v/>
      </c>
      <c r="Y78" s="39" t="str">
        <f t="shared" si="32"/>
        <v/>
      </c>
      <c r="Z78" s="39">
        <f t="shared" si="32"/>
        <v>8</v>
      </c>
      <c r="AA78" s="39">
        <f t="shared" si="32"/>
        <v>8</v>
      </c>
      <c r="AB78" s="39">
        <f t="shared" si="32"/>
        <v>8</v>
      </c>
      <c r="AC78" s="39">
        <f t="shared" si="32"/>
        <v>8</v>
      </c>
      <c r="AD78" s="39" t="str">
        <f t="shared" si="32"/>
        <v/>
      </c>
      <c r="AE78" s="39" t="str">
        <f t="shared" si="32"/>
        <v/>
      </c>
      <c r="AF78" s="39">
        <f t="shared" si="32"/>
        <v>8</v>
      </c>
      <c r="AG78" s="39">
        <f t="shared" si="32"/>
        <v>8</v>
      </c>
      <c r="AH78" s="39"/>
      <c r="AI78" s="39"/>
      <c r="AJ78" s="40"/>
      <c r="AK78" s="162"/>
      <c r="AL78" s="156"/>
      <c r="AM78" s="127"/>
      <c r="AN78" s="130"/>
      <c r="AO78" s="133"/>
      <c r="AP78" s="136"/>
      <c r="AQ78" s="136"/>
      <c r="AR78" s="124"/>
      <c r="AS78" s="124"/>
      <c r="AT78" s="124"/>
      <c r="AU78" s="124"/>
      <c r="AV78" s="124"/>
      <c r="AW78" s="124"/>
      <c r="AX78" s="124"/>
      <c r="AY78" s="95"/>
      <c r="AZ78" s="95"/>
      <c r="BA78" s="98"/>
    </row>
    <row r="79" spans="1:53" ht="15" customHeight="1" x14ac:dyDescent="0.25">
      <c r="A79" s="141"/>
      <c r="B79" s="144"/>
      <c r="C79" s="147"/>
      <c r="D79" s="150"/>
      <c r="E79" s="51"/>
      <c r="F79" s="42" t="str">
        <f t="shared" ref="F79:AJ79" si="33">IF(F80&gt;0,"НУ","")</f>
        <v/>
      </c>
      <c r="G79" s="43" t="str">
        <f t="shared" si="33"/>
        <v/>
      </c>
      <c r="H79" s="43" t="str">
        <f t="shared" si="33"/>
        <v/>
      </c>
      <c r="I79" s="43" t="str">
        <f t="shared" si="33"/>
        <v/>
      </c>
      <c r="J79" s="43" t="str">
        <f t="shared" si="33"/>
        <v/>
      </c>
      <c r="K79" s="43" t="str">
        <f t="shared" si="33"/>
        <v/>
      </c>
      <c r="L79" s="43" t="str">
        <f t="shared" si="33"/>
        <v/>
      </c>
      <c r="M79" s="43" t="str">
        <f t="shared" si="33"/>
        <v/>
      </c>
      <c r="N79" s="43" t="str">
        <f t="shared" si="33"/>
        <v/>
      </c>
      <c r="O79" s="43" t="str">
        <f t="shared" si="33"/>
        <v/>
      </c>
      <c r="P79" s="43" t="str">
        <f t="shared" si="33"/>
        <v/>
      </c>
      <c r="Q79" s="43" t="str">
        <f t="shared" si="33"/>
        <v/>
      </c>
      <c r="R79" s="43" t="str">
        <f t="shared" si="33"/>
        <v/>
      </c>
      <c r="S79" s="43" t="str">
        <f t="shared" si="33"/>
        <v/>
      </c>
      <c r="T79" s="43" t="str">
        <f t="shared" si="33"/>
        <v/>
      </c>
      <c r="U79" s="43" t="str">
        <f t="shared" si="33"/>
        <v/>
      </c>
      <c r="V79" s="43" t="str">
        <f t="shared" si="33"/>
        <v/>
      </c>
      <c r="W79" s="43" t="str">
        <f t="shared" si="33"/>
        <v/>
      </c>
      <c r="X79" s="43" t="str">
        <f t="shared" si="33"/>
        <v/>
      </c>
      <c r="Y79" s="43" t="str">
        <f t="shared" si="33"/>
        <v/>
      </c>
      <c r="Z79" s="43" t="str">
        <f t="shared" si="33"/>
        <v/>
      </c>
      <c r="AA79" s="43" t="str">
        <f t="shared" si="33"/>
        <v/>
      </c>
      <c r="AB79" s="43" t="str">
        <f t="shared" si="33"/>
        <v/>
      </c>
      <c r="AC79" s="43" t="str">
        <f t="shared" si="33"/>
        <v/>
      </c>
      <c r="AD79" s="43" t="str">
        <f t="shared" si="33"/>
        <v/>
      </c>
      <c r="AE79" s="43" t="str">
        <f t="shared" si="33"/>
        <v/>
      </c>
      <c r="AF79" s="43" t="str">
        <f t="shared" si="33"/>
        <v/>
      </c>
      <c r="AG79" s="43" t="str">
        <f t="shared" si="33"/>
        <v/>
      </c>
      <c r="AH79" s="44" t="str">
        <f t="shared" si="33"/>
        <v/>
      </c>
      <c r="AI79" s="44" t="str">
        <f t="shared" si="33"/>
        <v/>
      </c>
      <c r="AJ79" s="45" t="str">
        <f t="shared" si="33"/>
        <v/>
      </c>
      <c r="AK79" s="162"/>
      <c r="AL79" s="156"/>
      <c r="AM79" s="127"/>
      <c r="AN79" s="130"/>
      <c r="AO79" s="133"/>
      <c r="AP79" s="136"/>
      <c r="AQ79" s="136"/>
      <c r="AR79" s="124"/>
      <c r="AS79" s="124"/>
      <c r="AT79" s="124"/>
      <c r="AU79" s="124"/>
      <c r="AV79" s="124"/>
      <c r="AW79" s="124"/>
      <c r="AX79" s="124"/>
      <c r="AY79" s="95"/>
      <c r="AZ79" s="95"/>
      <c r="BA79" s="98"/>
    </row>
    <row r="80" spans="1:53" ht="15" customHeight="1" thickBot="1" x14ac:dyDescent="0.3">
      <c r="A80" s="142"/>
      <c r="B80" s="145"/>
      <c r="C80" s="148"/>
      <c r="D80" s="151"/>
      <c r="E80" s="52"/>
      <c r="F80" s="47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9"/>
      <c r="AK80" s="163"/>
      <c r="AL80" s="157"/>
      <c r="AM80" s="128"/>
      <c r="AN80" s="131"/>
      <c r="AO80" s="134"/>
      <c r="AP80" s="137"/>
      <c r="AQ80" s="137"/>
      <c r="AR80" s="125"/>
      <c r="AS80" s="125"/>
      <c r="AT80" s="125"/>
      <c r="AU80" s="125"/>
      <c r="AV80" s="125"/>
      <c r="AW80" s="125"/>
      <c r="AX80" s="125"/>
      <c r="AY80" s="96"/>
      <c r="AZ80" s="96"/>
      <c r="BA80" s="99"/>
    </row>
    <row r="81" spans="1:53" ht="15" customHeight="1" x14ac:dyDescent="0.25">
      <c r="A81" s="140">
        <v>18</v>
      </c>
      <c r="B81" s="143" t="str">
        <f>IFERROR(VLOOKUP($C81,[1]Списки!$A$1:$C$3999,2,0),"")</f>
        <v/>
      </c>
      <c r="C81" s="146"/>
      <c r="D81" s="149" t="str">
        <f>IFERROR(VLOOKUP($C81,[1]Списки!$A$1:$C$3999,3,0),"")</f>
        <v/>
      </c>
      <c r="E81" s="50"/>
      <c r="F81" s="34" t="str">
        <f>VLOOKUP(F$11,[1]Графік!$E$5:$H$32,3,0)</f>
        <v>ВВ</v>
      </c>
      <c r="G81" s="35" t="str">
        <f>VLOOKUP(G$11,[1]Графік!$E$5:$H$32,3,0)</f>
        <v>ВВ</v>
      </c>
      <c r="H81" s="35" t="str">
        <f>VLOOKUP(H$11,[1]Графік!$E$5:$H$32,3,0)</f>
        <v>Р</v>
      </c>
      <c r="I81" s="35" t="str">
        <f>VLOOKUP(I$11,[1]Графік!$E$5:$H$32,3,0)</f>
        <v>Р</v>
      </c>
      <c r="J81" s="35" t="str">
        <f>VLOOKUP(J$11,[1]Графік!$E$5:$H$32,3,0)</f>
        <v>Р</v>
      </c>
      <c r="K81" s="35" t="str">
        <f>VLOOKUP(K$11,[1]Графік!$E$5:$H$32,3,0)</f>
        <v>Р</v>
      </c>
      <c r="L81" s="35" t="str">
        <f>VLOOKUP(L$11,[1]Графік!$E$5:$H$32,3,0)</f>
        <v>ВВ</v>
      </c>
      <c r="M81" s="35" t="str">
        <f>VLOOKUP(M$11,[1]Графік!$E$5:$H$32,3,0)</f>
        <v>ВВ</v>
      </c>
      <c r="N81" s="35" t="str">
        <f>VLOOKUP(N$11,[1]Графік!$E$5:$H$32,3,0)</f>
        <v>Р</v>
      </c>
      <c r="O81" s="35" t="str">
        <f>VLOOKUP(O$11,[1]Графік!$E$5:$H$32,3,0)</f>
        <v>Р</v>
      </c>
      <c r="P81" s="35" t="str">
        <f>VLOOKUP(P$11,[1]Графік!$E$5:$H$32,3,0)</f>
        <v>Р</v>
      </c>
      <c r="Q81" s="35" t="str">
        <f>VLOOKUP(Q$11,[1]Графік!$E$5:$H$32,3,0)</f>
        <v>Р</v>
      </c>
      <c r="R81" s="35" t="str">
        <f>VLOOKUP(R$11,[1]Графік!$E$5:$H$32,3,0)</f>
        <v>ВВ</v>
      </c>
      <c r="S81" s="35" t="str">
        <f>VLOOKUP(S$11,[1]Графік!$E$5:$H$32,3,0)</f>
        <v>ВВ</v>
      </c>
      <c r="T81" s="35" t="str">
        <f>VLOOKUP(T$11,[1]Графік!$E$5:$H$32,3,0)</f>
        <v>Р</v>
      </c>
      <c r="U81" s="35" t="str">
        <f>VLOOKUP(U$11,[1]Графік!$E$5:$H$32,3,0)</f>
        <v>Р</v>
      </c>
      <c r="V81" s="35" t="str">
        <f>VLOOKUP(V$11,[1]Графік!$E$5:$H$32,3,0)</f>
        <v>Р</v>
      </c>
      <c r="W81" s="35" t="str">
        <f>VLOOKUP(W$11,[1]Графік!$E$5:$H$32,3,0)</f>
        <v>Р</v>
      </c>
      <c r="X81" s="35" t="str">
        <f>VLOOKUP(X$11,[1]Графік!$E$5:$H$32,3,0)</f>
        <v>ВВ</v>
      </c>
      <c r="Y81" s="35" t="str">
        <f>VLOOKUP(Y$11,[1]Графік!$E$5:$H$32,3,0)</f>
        <v>ВВ</v>
      </c>
      <c r="Z81" s="35" t="str">
        <f>VLOOKUP(Z$11,[1]Графік!$E$5:$H$32,3,0)</f>
        <v>Р</v>
      </c>
      <c r="AA81" s="35" t="str">
        <f>VLOOKUP(AA$11,[1]Графік!$E$5:$H$32,3,0)</f>
        <v>Р</v>
      </c>
      <c r="AB81" s="35" t="str">
        <f>VLOOKUP(AB$11,[1]Графік!$E$5:$H$32,3,0)</f>
        <v>Р</v>
      </c>
      <c r="AC81" s="35" t="str">
        <f>VLOOKUP(AC$11,[1]Графік!$E$5:$H$32,3,0)</f>
        <v>Р</v>
      </c>
      <c r="AD81" s="35" t="str">
        <f>VLOOKUP(AD$11,[1]Графік!$E$5:$H$32,3,0)</f>
        <v>ВВ</v>
      </c>
      <c r="AE81" s="35" t="str">
        <f>VLOOKUP(AE$11,[1]Графік!$E$5:$H$32,3,0)</f>
        <v>ВВ</v>
      </c>
      <c r="AF81" s="35" t="str">
        <f>VLOOKUP(AF$11,[1]Графік!$E$5:$H$32,3,0)</f>
        <v>Р</v>
      </c>
      <c r="AG81" s="35" t="str">
        <f>VLOOKUP(AG$11,[1]Графік!$E$5:$H$32,3,0)</f>
        <v>Р</v>
      </c>
      <c r="AH81" s="35"/>
      <c r="AI81" s="35"/>
      <c r="AJ81" s="36"/>
      <c r="AK81" s="162">
        <f ca="1">SUMIF($F81:$AJ84,"Р",$F82:$AJ82)</f>
        <v>144</v>
      </c>
      <c r="AL81" s="156">
        <f ca="1">SUMIF($F83:$AJ84,"НУ",$F84:$AJ84)</f>
        <v>0</v>
      </c>
      <c r="AM81" s="127">
        <f ca="1">SUMIF(F81:AJ84,"РВ",F82:AJ82)</f>
        <v>0</v>
      </c>
      <c r="AN81" s="130">
        <f ca="1">AK81+AL81+AM81</f>
        <v>144</v>
      </c>
      <c r="AO81" s="133">
        <f ca="1">AK81/8</f>
        <v>18</v>
      </c>
      <c r="AP81" s="136">
        <f>COUNTIF($F81:$AJ84,"=ВВ")</f>
        <v>10</v>
      </c>
      <c r="AQ81" s="136">
        <f>COUNTIF($F81:$AJ84,"=В")</f>
        <v>0</v>
      </c>
      <c r="AR81" s="124">
        <f>COUNTIF($F81:$AJ84,"=НА")</f>
        <v>0</v>
      </c>
      <c r="AS81" s="124">
        <f>COUNTIF(F81:AJ84,"=ТН")</f>
        <v>0</v>
      </c>
      <c r="AT81" s="124">
        <f>COUNTIF($F81:$AJ84,"=ВД")</f>
        <v>0</v>
      </c>
      <c r="AU81" s="124">
        <f>COUNTIF($F81:$AJ84,"=ВП")</f>
        <v>0</v>
      </c>
      <c r="AV81" s="124">
        <f>COUNTIF($F81:$AJ84,"=ДД")</f>
        <v>0</v>
      </c>
      <c r="AW81" s="124">
        <f>COUNTIF($F81:$AJ84,"=П")</f>
        <v>0</v>
      </c>
      <c r="AX81" s="124">
        <f>COUNTIF($F81:$AJ84,"=ПР")</f>
        <v>0</v>
      </c>
      <c r="AY81" s="95">
        <f>COUNTIF($F81:$AJ84,"=І")</f>
        <v>0</v>
      </c>
      <c r="AZ81" s="95">
        <f>COUNTIF($F81:$AJ84,"=НЗ")</f>
        <v>0</v>
      </c>
      <c r="BA81" s="97" t="str">
        <f>IF(C81&gt;1,[1]Графік!$H$36,"")</f>
        <v/>
      </c>
    </row>
    <row r="82" spans="1:53" ht="15" customHeight="1" x14ac:dyDescent="0.25">
      <c r="A82" s="141"/>
      <c r="B82" s="144"/>
      <c r="C82" s="147"/>
      <c r="D82" s="150"/>
      <c r="E82" s="51"/>
      <c r="F82" s="38" t="str">
        <f t="shared" ref="F82:AG82" si="34">IF(F81="Р",8,"")</f>
        <v/>
      </c>
      <c r="G82" s="39" t="str">
        <f t="shared" si="34"/>
        <v/>
      </c>
      <c r="H82" s="39">
        <f t="shared" si="34"/>
        <v>8</v>
      </c>
      <c r="I82" s="39">
        <f t="shared" si="34"/>
        <v>8</v>
      </c>
      <c r="J82" s="39">
        <f t="shared" si="34"/>
        <v>8</v>
      </c>
      <c r="K82" s="39">
        <f t="shared" si="34"/>
        <v>8</v>
      </c>
      <c r="L82" s="39" t="str">
        <f t="shared" si="34"/>
        <v/>
      </c>
      <c r="M82" s="39" t="str">
        <f t="shared" si="34"/>
        <v/>
      </c>
      <c r="N82" s="39">
        <f t="shared" si="34"/>
        <v>8</v>
      </c>
      <c r="O82" s="39">
        <f t="shared" si="34"/>
        <v>8</v>
      </c>
      <c r="P82" s="39">
        <f t="shared" si="34"/>
        <v>8</v>
      </c>
      <c r="Q82" s="39">
        <f t="shared" si="34"/>
        <v>8</v>
      </c>
      <c r="R82" s="39" t="str">
        <f t="shared" si="34"/>
        <v/>
      </c>
      <c r="S82" s="39" t="str">
        <f t="shared" si="34"/>
        <v/>
      </c>
      <c r="T82" s="39">
        <f t="shared" si="34"/>
        <v>8</v>
      </c>
      <c r="U82" s="39">
        <f t="shared" si="34"/>
        <v>8</v>
      </c>
      <c r="V82" s="39">
        <f t="shared" si="34"/>
        <v>8</v>
      </c>
      <c r="W82" s="39">
        <f t="shared" si="34"/>
        <v>8</v>
      </c>
      <c r="X82" s="39" t="str">
        <f t="shared" si="34"/>
        <v/>
      </c>
      <c r="Y82" s="39" t="str">
        <f t="shared" si="34"/>
        <v/>
      </c>
      <c r="Z82" s="39">
        <f t="shared" si="34"/>
        <v>8</v>
      </c>
      <c r="AA82" s="39">
        <f t="shared" si="34"/>
        <v>8</v>
      </c>
      <c r="AB82" s="39">
        <f t="shared" si="34"/>
        <v>8</v>
      </c>
      <c r="AC82" s="39">
        <f t="shared" si="34"/>
        <v>8</v>
      </c>
      <c r="AD82" s="39" t="str">
        <f t="shared" si="34"/>
        <v/>
      </c>
      <c r="AE82" s="39" t="str">
        <f t="shared" si="34"/>
        <v/>
      </c>
      <c r="AF82" s="39">
        <f t="shared" si="34"/>
        <v>8</v>
      </c>
      <c r="AG82" s="39">
        <f t="shared" si="34"/>
        <v>8</v>
      </c>
      <c r="AH82" s="39"/>
      <c r="AI82" s="39"/>
      <c r="AJ82" s="40"/>
      <c r="AK82" s="162"/>
      <c r="AL82" s="156"/>
      <c r="AM82" s="127"/>
      <c r="AN82" s="130"/>
      <c r="AO82" s="133"/>
      <c r="AP82" s="136"/>
      <c r="AQ82" s="136"/>
      <c r="AR82" s="124"/>
      <c r="AS82" s="124"/>
      <c r="AT82" s="124"/>
      <c r="AU82" s="124"/>
      <c r="AV82" s="124"/>
      <c r="AW82" s="124"/>
      <c r="AX82" s="124"/>
      <c r="AY82" s="95"/>
      <c r="AZ82" s="95"/>
      <c r="BA82" s="98"/>
    </row>
    <row r="83" spans="1:53" ht="15" customHeight="1" x14ac:dyDescent="0.25">
      <c r="A83" s="141"/>
      <c r="B83" s="144"/>
      <c r="C83" s="147"/>
      <c r="D83" s="150"/>
      <c r="E83" s="51"/>
      <c r="F83" s="42" t="str">
        <f t="shared" ref="F83:AJ83" si="35">IF(F84&gt;0,"НУ","")</f>
        <v/>
      </c>
      <c r="G83" s="43" t="str">
        <f t="shared" si="35"/>
        <v/>
      </c>
      <c r="H83" s="43" t="str">
        <f t="shared" si="35"/>
        <v/>
      </c>
      <c r="I83" s="43" t="str">
        <f t="shared" si="35"/>
        <v/>
      </c>
      <c r="J83" s="43" t="str">
        <f t="shared" si="35"/>
        <v/>
      </c>
      <c r="K83" s="43" t="str">
        <f t="shared" si="35"/>
        <v/>
      </c>
      <c r="L83" s="43" t="str">
        <f t="shared" si="35"/>
        <v/>
      </c>
      <c r="M83" s="43" t="str">
        <f t="shared" si="35"/>
        <v/>
      </c>
      <c r="N83" s="43" t="str">
        <f t="shared" si="35"/>
        <v/>
      </c>
      <c r="O83" s="43" t="str">
        <f t="shared" si="35"/>
        <v/>
      </c>
      <c r="P83" s="43" t="str">
        <f t="shared" si="35"/>
        <v/>
      </c>
      <c r="Q83" s="43" t="str">
        <f t="shared" si="35"/>
        <v/>
      </c>
      <c r="R83" s="43" t="str">
        <f t="shared" si="35"/>
        <v/>
      </c>
      <c r="S83" s="43" t="str">
        <f t="shared" si="35"/>
        <v/>
      </c>
      <c r="T83" s="43" t="str">
        <f t="shared" si="35"/>
        <v/>
      </c>
      <c r="U83" s="43" t="str">
        <f t="shared" si="35"/>
        <v/>
      </c>
      <c r="V83" s="43" t="str">
        <f t="shared" si="35"/>
        <v/>
      </c>
      <c r="W83" s="43" t="str">
        <f t="shared" si="35"/>
        <v/>
      </c>
      <c r="X83" s="43" t="str">
        <f t="shared" si="35"/>
        <v/>
      </c>
      <c r="Y83" s="43" t="str">
        <f t="shared" si="35"/>
        <v/>
      </c>
      <c r="Z83" s="43" t="str">
        <f t="shared" si="35"/>
        <v/>
      </c>
      <c r="AA83" s="43" t="str">
        <f t="shared" si="35"/>
        <v/>
      </c>
      <c r="AB83" s="43" t="str">
        <f t="shared" si="35"/>
        <v/>
      </c>
      <c r="AC83" s="43" t="str">
        <f t="shared" si="35"/>
        <v/>
      </c>
      <c r="AD83" s="43" t="str">
        <f t="shared" si="35"/>
        <v/>
      </c>
      <c r="AE83" s="43" t="str">
        <f t="shared" si="35"/>
        <v/>
      </c>
      <c r="AF83" s="43" t="str">
        <f t="shared" si="35"/>
        <v/>
      </c>
      <c r="AG83" s="43" t="str">
        <f t="shared" si="35"/>
        <v/>
      </c>
      <c r="AH83" s="44" t="str">
        <f t="shared" si="35"/>
        <v/>
      </c>
      <c r="AI83" s="44" t="str">
        <f t="shared" si="35"/>
        <v/>
      </c>
      <c r="AJ83" s="45" t="str">
        <f t="shared" si="35"/>
        <v/>
      </c>
      <c r="AK83" s="162"/>
      <c r="AL83" s="156"/>
      <c r="AM83" s="127"/>
      <c r="AN83" s="130"/>
      <c r="AO83" s="133"/>
      <c r="AP83" s="136"/>
      <c r="AQ83" s="136"/>
      <c r="AR83" s="124"/>
      <c r="AS83" s="124"/>
      <c r="AT83" s="124"/>
      <c r="AU83" s="124"/>
      <c r="AV83" s="124"/>
      <c r="AW83" s="124"/>
      <c r="AX83" s="124"/>
      <c r="AY83" s="95"/>
      <c r="AZ83" s="95"/>
      <c r="BA83" s="98"/>
    </row>
    <row r="84" spans="1:53" ht="15" customHeight="1" thickBot="1" x14ac:dyDescent="0.3">
      <c r="A84" s="142"/>
      <c r="B84" s="145"/>
      <c r="C84" s="148"/>
      <c r="D84" s="151"/>
      <c r="E84" s="52"/>
      <c r="F84" s="47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9"/>
      <c r="AK84" s="163"/>
      <c r="AL84" s="157"/>
      <c r="AM84" s="128"/>
      <c r="AN84" s="131"/>
      <c r="AO84" s="134"/>
      <c r="AP84" s="137"/>
      <c r="AQ84" s="137"/>
      <c r="AR84" s="125"/>
      <c r="AS84" s="125"/>
      <c r="AT84" s="125"/>
      <c r="AU84" s="125"/>
      <c r="AV84" s="125"/>
      <c r="AW84" s="125"/>
      <c r="AX84" s="125"/>
      <c r="AY84" s="96"/>
      <c r="AZ84" s="96"/>
      <c r="BA84" s="99"/>
    </row>
    <row r="85" spans="1:53" ht="15" customHeight="1" x14ac:dyDescent="0.25">
      <c r="A85" s="140">
        <v>19</v>
      </c>
      <c r="B85" s="143" t="str">
        <f>IFERROR(VLOOKUP($C85,[1]Списки!$A$1:$C$3999,2,0),"")</f>
        <v/>
      </c>
      <c r="C85" s="146"/>
      <c r="D85" s="149" t="str">
        <f>IFERROR(VLOOKUP($C85,[1]Списки!$A$1:$C$3999,3,0),"")</f>
        <v/>
      </c>
      <c r="E85" s="50"/>
      <c r="F85" s="34" t="str">
        <f>VLOOKUP(F$11,[1]Графік!$E$5:$H$32,3,0)</f>
        <v>ВВ</v>
      </c>
      <c r="G85" s="35" t="str">
        <f>VLOOKUP(G$11,[1]Графік!$E$5:$H$32,3,0)</f>
        <v>ВВ</v>
      </c>
      <c r="H85" s="35" t="str">
        <f>VLOOKUP(H$11,[1]Графік!$E$5:$H$32,3,0)</f>
        <v>Р</v>
      </c>
      <c r="I85" s="35" t="str">
        <f>VLOOKUP(I$11,[1]Графік!$E$5:$H$32,3,0)</f>
        <v>Р</v>
      </c>
      <c r="J85" s="35" t="str">
        <f>VLOOKUP(J$11,[1]Графік!$E$5:$H$32,3,0)</f>
        <v>Р</v>
      </c>
      <c r="K85" s="35" t="str">
        <f>VLOOKUP(K$11,[1]Графік!$E$5:$H$32,3,0)</f>
        <v>Р</v>
      </c>
      <c r="L85" s="35" t="str">
        <f>VLOOKUP(L$11,[1]Графік!$E$5:$H$32,3,0)</f>
        <v>ВВ</v>
      </c>
      <c r="M85" s="35" t="str">
        <f>VLOOKUP(M$11,[1]Графік!$E$5:$H$32,3,0)</f>
        <v>ВВ</v>
      </c>
      <c r="N85" s="35" t="str">
        <f>VLOOKUP(N$11,[1]Графік!$E$5:$H$32,3,0)</f>
        <v>Р</v>
      </c>
      <c r="O85" s="35" t="str">
        <f>VLOOKUP(O$11,[1]Графік!$E$5:$H$32,3,0)</f>
        <v>Р</v>
      </c>
      <c r="P85" s="35" t="str">
        <f>VLOOKUP(P$11,[1]Графік!$E$5:$H$32,3,0)</f>
        <v>Р</v>
      </c>
      <c r="Q85" s="35" t="str">
        <f>VLOOKUP(Q$11,[1]Графік!$E$5:$H$32,3,0)</f>
        <v>Р</v>
      </c>
      <c r="R85" s="35" t="str">
        <f>VLOOKUP(R$11,[1]Графік!$E$5:$H$32,3,0)</f>
        <v>ВВ</v>
      </c>
      <c r="S85" s="35" t="str">
        <f>VLOOKUP(S$11,[1]Графік!$E$5:$H$32,3,0)</f>
        <v>ВВ</v>
      </c>
      <c r="T85" s="35" t="str">
        <f>VLOOKUP(T$11,[1]Графік!$E$5:$H$32,3,0)</f>
        <v>Р</v>
      </c>
      <c r="U85" s="35" t="str">
        <f>VLOOKUP(U$11,[1]Графік!$E$5:$H$32,3,0)</f>
        <v>Р</v>
      </c>
      <c r="V85" s="35" t="str">
        <f>VLOOKUP(V$11,[1]Графік!$E$5:$H$32,3,0)</f>
        <v>Р</v>
      </c>
      <c r="W85" s="35" t="str">
        <f>VLOOKUP(W$11,[1]Графік!$E$5:$H$32,3,0)</f>
        <v>Р</v>
      </c>
      <c r="X85" s="35" t="str">
        <f>VLOOKUP(X$11,[1]Графік!$E$5:$H$32,3,0)</f>
        <v>ВВ</v>
      </c>
      <c r="Y85" s="35" t="str">
        <f>VLOOKUP(Y$11,[1]Графік!$E$5:$H$32,3,0)</f>
        <v>ВВ</v>
      </c>
      <c r="Z85" s="35" t="str">
        <f>VLOOKUP(Z$11,[1]Графік!$E$5:$H$32,3,0)</f>
        <v>Р</v>
      </c>
      <c r="AA85" s="35" t="str">
        <f>VLOOKUP(AA$11,[1]Графік!$E$5:$H$32,3,0)</f>
        <v>Р</v>
      </c>
      <c r="AB85" s="35" t="str">
        <f>VLOOKUP(AB$11,[1]Графік!$E$5:$H$32,3,0)</f>
        <v>Р</v>
      </c>
      <c r="AC85" s="35" t="str">
        <f>VLOOKUP(AC$11,[1]Графік!$E$5:$H$32,3,0)</f>
        <v>Р</v>
      </c>
      <c r="AD85" s="35" t="str">
        <f>VLOOKUP(AD$11,[1]Графік!$E$5:$H$32,3,0)</f>
        <v>ВВ</v>
      </c>
      <c r="AE85" s="35" t="str">
        <f>VLOOKUP(AE$11,[1]Графік!$E$5:$H$32,3,0)</f>
        <v>ВВ</v>
      </c>
      <c r="AF85" s="35" t="str">
        <f>VLOOKUP(AF$11,[1]Графік!$E$5:$H$32,3,0)</f>
        <v>Р</v>
      </c>
      <c r="AG85" s="35" t="str">
        <f>VLOOKUP(AG$11,[1]Графік!$E$5:$H$32,3,0)</f>
        <v>Р</v>
      </c>
      <c r="AH85" s="35"/>
      <c r="AI85" s="35"/>
      <c r="AJ85" s="36"/>
      <c r="AK85" s="162">
        <f ca="1">SUMIF($F85:$AJ88,"Р",$F86:$AJ86)</f>
        <v>144</v>
      </c>
      <c r="AL85" s="156">
        <f ca="1">SUMIF($F87:$AJ88,"НУ",$F88:$AJ88)</f>
        <v>0</v>
      </c>
      <c r="AM85" s="127">
        <f ca="1">SUMIF(F85:AJ88,"РВ",F86:AJ86)</f>
        <v>0</v>
      </c>
      <c r="AN85" s="130">
        <f ca="1">AK85+AL85+AM85</f>
        <v>144</v>
      </c>
      <c r="AO85" s="133">
        <f ca="1">AK85/8</f>
        <v>18</v>
      </c>
      <c r="AP85" s="136">
        <f>COUNTIF($F85:$AJ88,"=ВВ")</f>
        <v>10</v>
      </c>
      <c r="AQ85" s="136">
        <f>COUNTIF($F85:$AJ88,"=В")</f>
        <v>0</v>
      </c>
      <c r="AR85" s="124">
        <f>COUNTIF($F85:$AJ88,"=НА")</f>
        <v>0</v>
      </c>
      <c r="AS85" s="124">
        <f>COUNTIF(F85:AJ88,"=ТН")</f>
        <v>0</v>
      </c>
      <c r="AT85" s="124">
        <f>COUNTIF($F85:$AJ88,"=ВД")</f>
        <v>0</v>
      </c>
      <c r="AU85" s="124">
        <f>COUNTIF($F85:$AJ88,"=ВП")</f>
        <v>0</v>
      </c>
      <c r="AV85" s="124">
        <f>COUNTIF($F85:$AJ88,"=ДД")</f>
        <v>0</v>
      </c>
      <c r="AW85" s="124">
        <f>COUNTIF($F85:$AJ88,"=П")</f>
        <v>0</v>
      </c>
      <c r="AX85" s="124">
        <f>COUNTIF($F85:$AJ88,"=ПР")</f>
        <v>0</v>
      </c>
      <c r="AY85" s="95">
        <f>COUNTIF($F85:$AJ88,"=І")</f>
        <v>0</v>
      </c>
      <c r="AZ85" s="95">
        <f>COUNTIF($F85:$AJ88,"=НЗ")</f>
        <v>0</v>
      </c>
      <c r="BA85" s="97" t="str">
        <f>IF(C85&gt;1,[1]Графік!$H$36,"")</f>
        <v/>
      </c>
    </row>
    <row r="86" spans="1:53" ht="15" customHeight="1" x14ac:dyDescent="0.25">
      <c r="A86" s="141"/>
      <c r="B86" s="144"/>
      <c r="C86" s="147"/>
      <c r="D86" s="150"/>
      <c r="E86" s="51"/>
      <c r="F86" s="38" t="str">
        <f t="shared" ref="F86:AG86" si="36">IF(F85="Р",8,"")</f>
        <v/>
      </c>
      <c r="G86" s="39" t="str">
        <f t="shared" si="36"/>
        <v/>
      </c>
      <c r="H86" s="39">
        <f t="shared" si="36"/>
        <v>8</v>
      </c>
      <c r="I86" s="39">
        <f t="shared" si="36"/>
        <v>8</v>
      </c>
      <c r="J86" s="39">
        <f t="shared" si="36"/>
        <v>8</v>
      </c>
      <c r="K86" s="39">
        <f t="shared" si="36"/>
        <v>8</v>
      </c>
      <c r="L86" s="39" t="str">
        <f t="shared" si="36"/>
        <v/>
      </c>
      <c r="M86" s="39" t="str">
        <f t="shared" si="36"/>
        <v/>
      </c>
      <c r="N86" s="39">
        <f t="shared" si="36"/>
        <v>8</v>
      </c>
      <c r="O86" s="39">
        <f t="shared" si="36"/>
        <v>8</v>
      </c>
      <c r="P86" s="39">
        <f t="shared" si="36"/>
        <v>8</v>
      </c>
      <c r="Q86" s="39">
        <f t="shared" si="36"/>
        <v>8</v>
      </c>
      <c r="R86" s="39" t="str">
        <f t="shared" si="36"/>
        <v/>
      </c>
      <c r="S86" s="39" t="str">
        <f t="shared" si="36"/>
        <v/>
      </c>
      <c r="T86" s="39">
        <f t="shared" si="36"/>
        <v>8</v>
      </c>
      <c r="U86" s="39">
        <f t="shared" si="36"/>
        <v>8</v>
      </c>
      <c r="V86" s="39">
        <f t="shared" si="36"/>
        <v>8</v>
      </c>
      <c r="W86" s="39">
        <f t="shared" si="36"/>
        <v>8</v>
      </c>
      <c r="X86" s="39" t="str">
        <f t="shared" si="36"/>
        <v/>
      </c>
      <c r="Y86" s="39" t="str">
        <f t="shared" si="36"/>
        <v/>
      </c>
      <c r="Z86" s="39">
        <f t="shared" si="36"/>
        <v>8</v>
      </c>
      <c r="AA86" s="39">
        <f t="shared" si="36"/>
        <v>8</v>
      </c>
      <c r="AB86" s="39">
        <f t="shared" si="36"/>
        <v>8</v>
      </c>
      <c r="AC86" s="39">
        <f t="shared" si="36"/>
        <v>8</v>
      </c>
      <c r="AD86" s="39" t="str">
        <f t="shared" si="36"/>
        <v/>
      </c>
      <c r="AE86" s="39" t="str">
        <f t="shared" si="36"/>
        <v/>
      </c>
      <c r="AF86" s="39">
        <f t="shared" si="36"/>
        <v>8</v>
      </c>
      <c r="AG86" s="39">
        <f t="shared" si="36"/>
        <v>8</v>
      </c>
      <c r="AH86" s="39"/>
      <c r="AI86" s="39"/>
      <c r="AJ86" s="40"/>
      <c r="AK86" s="162"/>
      <c r="AL86" s="156"/>
      <c r="AM86" s="127"/>
      <c r="AN86" s="130"/>
      <c r="AO86" s="133"/>
      <c r="AP86" s="136"/>
      <c r="AQ86" s="136"/>
      <c r="AR86" s="124"/>
      <c r="AS86" s="124"/>
      <c r="AT86" s="124"/>
      <c r="AU86" s="124"/>
      <c r="AV86" s="124"/>
      <c r="AW86" s="124"/>
      <c r="AX86" s="124"/>
      <c r="AY86" s="95"/>
      <c r="AZ86" s="95"/>
      <c r="BA86" s="98"/>
    </row>
    <row r="87" spans="1:53" ht="15" customHeight="1" x14ac:dyDescent="0.25">
      <c r="A87" s="141"/>
      <c r="B87" s="144"/>
      <c r="C87" s="147"/>
      <c r="D87" s="150"/>
      <c r="E87" s="51"/>
      <c r="F87" s="42" t="str">
        <f t="shared" ref="F87:AJ87" si="37">IF(F88&gt;0,"НУ","")</f>
        <v/>
      </c>
      <c r="G87" s="43" t="str">
        <f t="shared" si="37"/>
        <v/>
      </c>
      <c r="H87" s="43" t="str">
        <f t="shared" si="37"/>
        <v/>
      </c>
      <c r="I87" s="43" t="str">
        <f t="shared" si="37"/>
        <v/>
      </c>
      <c r="J87" s="43" t="str">
        <f t="shared" si="37"/>
        <v/>
      </c>
      <c r="K87" s="43" t="str">
        <f t="shared" si="37"/>
        <v/>
      </c>
      <c r="L87" s="43" t="str">
        <f t="shared" si="37"/>
        <v/>
      </c>
      <c r="M87" s="43" t="str">
        <f t="shared" si="37"/>
        <v/>
      </c>
      <c r="N87" s="43" t="str">
        <f t="shared" si="37"/>
        <v/>
      </c>
      <c r="O87" s="43" t="str">
        <f t="shared" si="37"/>
        <v/>
      </c>
      <c r="P87" s="43" t="str">
        <f t="shared" si="37"/>
        <v/>
      </c>
      <c r="Q87" s="43" t="str">
        <f t="shared" si="37"/>
        <v/>
      </c>
      <c r="R87" s="43" t="str">
        <f t="shared" si="37"/>
        <v/>
      </c>
      <c r="S87" s="43" t="str">
        <f t="shared" si="37"/>
        <v/>
      </c>
      <c r="T87" s="43" t="str">
        <f t="shared" si="37"/>
        <v/>
      </c>
      <c r="U87" s="43" t="str">
        <f t="shared" si="37"/>
        <v/>
      </c>
      <c r="V87" s="43" t="str">
        <f t="shared" si="37"/>
        <v/>
      </c>
      <c r="W87" s="43" t="str">
        <f t="shared" si="37"/>
        <v/>
      </c>
      <c r="X87" s="43" t="str">
        <f t="shared" si="37"/>
        <v/>
      </c>
      <c r="Y87" s="43" t="str">
        <f t="shared" si="37"/>
        <v/>
      </c>
      <c r="Z87" s="43" t="str">
        <f t="shared" si="37"/>
        <v/>
      </c>
      <c r="AA87" s="43" t="str">
        <f t="shared" si="37"/>
        <v/>
      </c>
      <c r="AB87" s="43" t="str">
        <f t="shared" si="37"/>
        <v/>
      </c>
      <c r="AC87" s="43" t="str">
        <f t="shared" si="37"/>
        <v/>
      </c>
      <c r="AD87" s="43" t="str">
        <f t="shared" si="37"/>
        <v/>
      </c>
      <c r="AE87" s="43" t="str">
        <f t="shared" si="37"/>
        <v/>
      </c>
      <c r="AF87" s="43" t="str">
        <f t="shared" si="37"/>
        <v/>
      </c>
      <c r="AG87" s="43" t="str">
        <f t="shared" si="37"/>
        <v/>
      </c>
      <c r="AH87" s="44" t="str">
        <f t="shared" si="37"/>
        <v/>
      </c>
      <c r="AI87" s="44" t="str">
        <f t="shared" si="37"/>
        <v/>
      </c>
      <c r="AJ87" s="45" t="str">
        <f t="shared" si="37"/>
        <v/>
      </c>
      <c r="AK87" s="162"/>
      <c r="AL87" s="156"/>
      <c r="AM87" s="127"/>
      <c r="AN87" s="130"/>
      <c r="AO87" s="133"/>
      <c r="AP87" s="136"/>
      <c r="AQ87" s="136"/>
      <c r="AR87" s="124"/>
      <c r="AS87" s="124"/>
      <c r="AT87" s="124"/>
      <c r="AU87" s="124"/>
      <c r="AV87" s="124"/>
      <c r="AW87" s="124"/>
      <c r="AX87" s="124"/>
      <c r="AY87" s="95"/>
      <c r="AZ87" s="95"/>
      <c r="BA87" s="98"/>
    </row>
    <row r="88" spans="1:53" ht="15" customHeight="1" thickBot="1" x14ac:dyDescent="0.3">
      <c r="A88" s="142"/>
      <c r="B88" s="145"/>
      <c r="C88" s="148"/>
      <c r="D88" s="151"/>
      <c r="E88" s="52"/>
      <c r="F88" s="47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9"/>
      <c r="AK88" s="163"/>
      <c r="AL88" s="157"/>
      <c r="AM88" s="128"/>
      <c r="AN88" s="131"/>
      <c r="AO88" s="134"/>
      <c r="AP88" s="137"/>
      <c r="AQ88" s="137"/>
      <c r="AR88" s="125"/>
      <c r="AS88" s="125"/>
      <c r="AT88" s="125"/>
      <c r="AU88" s="125"/>
      <c r="AV88" s="125"/>
      <c r="AW88" s="125"/>
      <c r="AX88" s="125"/>
      <c r="AY88" s="96"/>
      <c r="AZ88" s="96"/>
      <c r="BA88" s="99"/>
    </row>
    <row r="89" spans="1:53" ht="15" customHeight="1" x14ac:dyDescent="0.25">
      <c r="A89" s="140">
        <v>20</v>
      </c>
      <c r="B89" s="143" t="str">
        <f>IFERROR(VLOOKUP($C89,[1]Списки!$A$1:$C$3999,2,0),"")</f>
        <v/>
      </c>
      <c r="C89" s="146"/>
      <c r="D89" s="149" t="str">
        <f>IFERROR(VLOOKUP($C89,[1]Списки!$A$1:$C$3999,3,0),"")</f>
        <v/>
      </c>
      <c r="E89" s="50"/>
      <c r="F89" s="34" t="str">
        <f>VLOOKUP(F$11,[1]Графік!$E$5:$H$32,3,0)</f>
        <v>ВВ</v>
      </c>
      <c r="G89" s="35" t="str">
        <f>VLOOKUP(G$11,[1]Графік!$E$5:$H$32,3,0)</f>
        <v>ВВ</v>
      </c>
      <c r="H89" s="35" t="str">
        <f>VLOOKUP(H$11,[1]Графік!$E$5:$H$32,3,0)</f>
        <v>Р</v>
      </c>
      <c r="I89" s="35" t="str">
        <f>VLOOKUP(I$11,[1]Графік!$E$5:$H$32,3,0)</f>
        <v>Р</v>
      </c>
      <c r="J89" s="35" t="str">
        <f>VLOOKUP(J$11,[1]Графік!$E$5:$H$32,3,0)</f>
        <v>Р</v>
      </c>
      <c r="K89" s="35" t="str">
        <f>VLOOKUP(K$11,[1]Графік!$E$5:$H$32,3,0)</f>
        <v>Р</v>
      </c>
      <c r="L89" s="35" t="str">
        <f>VLOOKUP(L$11,[1]Графік!$E$5:$H$32,3,0)</f>
        <v>ВВ</v>
      </c>
      <c r="M89" s="35" t="str">
        <f>VLOOKUP(M$11,[1]Графік!$E$5:$H$32,3,0)</f>
        <v>ВВ</v>
      </c>
      <c r="N89" s="35" t="str">
        <f>VLOOKUP(N$11,[1]Графік!$E$5:$H$32,3,0)</f>
        <v>Р</v>
      </c>
      <c r="O89" s="35" t="str">
        <f>VLOOKUP(O$11,[1]Графік!$E$5:$H$32,3,0)</f>
        <v>Р</v>
      </c>
      <c r="P89" s="35" t="str">
        <f>VLOOKUP(P$11,[1]Графік!$E$5:$H$32,3,0)</f>
        <v>Р</v>
      </c>
      <c r="Q89" s="35" t="str">
        <f>VLOOKUP(Q$11,[1]Графік!$E$5:$H$32,3,0)</f>
        <v>Р</v>
      </c>
      <c r="R89" s="35" t="str">
        <f>VLOOKUP(R$11,[1]Графік!$E$5:$H$32,3,0)</f>
        <v>ВВ</v>
      </c>
      <c r="S89" s="35" t="str">
        <f>VLOOKUP(S$11,[1]Графік!$E$5:$H$32,3,0)</f>
        <v>ВВ</v>
      </c>
      <c r="T89" s="35" t="str">
        <f>VLOOKUP(T$11,[1]Графік!$E$5:$H$32,3,0)</f>
        <v>Р</v>
      </c>
      <c r="U89" s="35" t="str">
        <f>VLOOKUP(U$11,[1]Графік!$E$5:$H$32,3,0)</f>
        <v>Р</v>
      </c>
      <c r="V89" s="35" t="str">
        <f>VLOOKUP(V$11,[1]Графік!$E$5:$H$32,3,0)</f>
        <v>Р</v>
      </c>
      <c r="W89" s="35" t="str">
        <f>VLOOKUP(W$11,[1]Графік!$E$5:$H$32,3,0)</f>
        <v>Р</v>
      </c>
      <c r="X89" s="35" t="str">
        <f>VLOOKUP(X$11,[1]Графік!$E$5:$H$32,3,0)</f>
        <v>ВВ</v>
      </c>
      <c r="Y89" s="35" t="str">
        <f>VLOOKUP(Y$11,[1]Графік!$E$5:$H$32,3,0)</f>
        <v>ВВ</v>
      </c>
      <c r="Z89" s="35" t="str">
        <f>VLOOKUP(Z$11,[1]Графік!$E$5:$H$32,3,0)</f>
        <v>Р</v>
      </c>
      <c r="AA89" s="35" t="str">
        <f>VLOOKUP(AA$11,[1]Графік!$E$5:$H$32,3,0)</f>
        <v>Р</v>
      </c>
      <c r="AB89" s="35" t="str">
        <f>VLOOKUP(AB$11,[1]Графік!$E$5:$H$32,3,0)</f>
        <v>Р</v>
      </c>
      <c r="AC89" s="35" t="str">
        <f>VLOOKUP(AC$11,[1]Графік!$E$5:$H$32,3,0)</f>
        <v>Р</v>
      </c>
      <c r="AD89" s="35" t="str">
        <f>VLOOKUP(AD$11,[1]Графік!$E$5:$H$32,3,0)</f>
        <v>ВВ</v>
      </c>
      <c r="AE89" s="35" t="str">
        <f>VLOOKUP(AE$11,[1]Графік!$E$5:$H$32,3,0)</f>
        <v>ВВ</v>
      </c>
      <c r="AF89" s="35" t="str">
        <f>VLOOKUP(AF$11,[1]Графік!$E$5:$H$32,3,0)</f>
        <v>Р</v>
      </c>
      <c r="AG89" s="35" t="str">
        <f>VLOOKUP(AG$11,[1]Графік!$E$5:$H$32,3,0)</f>
        <v>Р</v>
      </c>
      <c r="AH89" s="35"/>
      <c r="AI89" s="35"/>
      <c r="AJ89" s="36"/>
      <c r="AK89" s="162">
        <f ca="1">SUMIF($F89:$AJ92,"Р",$F90:$AJ90)</f>
        <v>144</v>
      </c>
      <c r="AL89" s="156">
        <f ca="1">SUMIF($F91:$AJ92,"НУ",$F92:$AJ92)</f>
        <v>0</v>
      </c>
      <c r="AM89" s="127">
        <f ca="1">SUMIF(F89:AJ92,"РВ",F90:AJ90)</f>
        <v>0</v>
      </c>
      <c r="AN89" s="130">
        <f ca="1">AK89+AL89+AM89</f>
        <v>144</v>
      </c>
      <c r="AO89" s="133">
        <f ca="1">AK89/8</f>
        <v>18</v>
      </c>
      <c r="AP89" s="136">
        <f>COUNTIF($F89:$AJ92,"=ВВ")</f>
        <v>10</v>
      </c>
      <c r="AQ89" s="136">
        <f>COUNTIF($F89:$AJ92,"=В")</f>
        <v>0</v>
      </c>
      <c r="AR89" s="124">
        <f>COUNTIF($F89:$AJ92,"=НА")</f>
        <v>0</v>
      </c>
      <c r="AS89" s="124">
        <f>COUNTIF(F89:AJ92,"=ТН")</f>
        <v>0</v>
      </c>
      <c r="AT89" s="124">
        <f>COUNTIF($F89:$AJ92,"=ВД")</f>
        <v>0</v>
      </c>
      <c r="AU89" s="124">
        <f>COUNTIF($F89:$AJ92,"=ВП")</f>
        <v>0</v>
      </c>
      <c r="AV89" s="124">
        <f>COUNTIF($F89:$AJ92,"=ДД")</f>
        <v>0</v>
      </c>
      <c r="AW89" s="124">
        <f>COUNTIF($F89:$AJ92,"=П")</f>
        <v>0</v>
      </c>
      <c r="AX89" s="124">
        <f>COUNTIF($F89:$AJ92,"=ПР")</f>
        <v>0</v>
      </c>
      <c r="AY89" s="95">
        <f>COUNTIF($F89:$AJ92,"=І")</f>
        <v>0</v>
      </c>
      <c r="AZ89" s="95">
        <f>COUNTIF($F89:$AJ92,"=НЗ")</f>
        <v>0</v>
      </c>
      <c r="BA89" s="97" t="str">
        <f>IF(C89&gt;1,[1]Графік!$H$36,"")</f>
        <v/>
      </c>
    </row>
    <row r="90" spans="1:53" ht="15" customHeight="1" x14ac:dyDescent="0.25">
      <c r="A90" s="141"/>
      <c r="B90" s="144"/>
      <c r="C90" s="147"/>
      <c r="D90" s="150"/>
      <c r="E90" s="51"/>
      <c r="F90" s="38" t="str">
        <f t="shared" ref="F90:AG90" si="38">IF(F89="Р",8,"")</f>
        <v/>
      </c>
      <c r="G90" s="39" t="str">
        <f t="shared" si="38"/>
        <v/>
      </c>
      <c r="H90" s="39">
        <f t="shared" si="38"/>
        <v>8</v>
      </c>
      <c r="I90" s="39">
        <f t="shared" si="38"/>
        <v>8</v>
      </c>
      <c r="J90" s="39">
        <f t="shared" si="38"/>
        <v>8</v>
      </c>
      <c r="K90" s="39">
        <f t="shared" si="38"/>
        <v>8</v>
      </c>
      <c r="L90" s="39" t="str">
        <f t="shared" si="38"/>
        <v/>
      </c>
      <c r="M90" s="39" t="str">
        <f t="shared" si="38"/>
        <v/>
      </c>
      <c r="N90" s="39">
        <f t="shared" si="38"/>
        <v>8</v>
      </c>
      <c r="O90" s="39">
        <f t="shared" si="38"/>
        <v>8</v>
      </c>
      <c r="P90" s="39">
        <f t="shared" si="38"/>
        <v>8</v>
      </c>
      <c r="Q90" s="39">
        <f t="shared" si="38"/>
        <v>8</v>
      </c>
      <c r="R90" s="39" t="str">
        <f t="shared" si="38"/>
        <v/>
      </c>
      <c r="S90" s="39" t="str">
        <f t="shared" si="38"/>
        <v/>
      </c>
      <c r="T90" s="39">
        <f t="shared" si="38"/>
        <v>8</v>
      </c>
      <c r="U90" s="39">
        <f t="shared" si="38"/>
        <v>8</v>
      </c>
      <c r="V90" s="39">
        <f t="shared" si="38"/>
        <v>8</v>
      </c>
      <c r="W90" s="39">
        <f t="shared" si="38"/>
        <v>8</v>
      </c>
      <c r="X90" s="39" t="str">
        <f t="shared" si="38"/>
        <v/>
      </c>
      <c r="Y90" s="39" t="str">
        <f t="shared" si="38"/>
        <v/>
      </c>
      <c r="Z90" s="39">
        <f t="shared" si="38"/>
        <v>8</v>
      </c>
      <c r="AA90" s="39">
        <f t="shared" si="38"/>
        <v>8</v>
      </c>
      <c r="AB90" s="39">
        <f t="shared" si="38"/>
        <v>8</v>
      </c>
      <c r="AC90" s="39">
        <f t="shared" si="38"/>
        <v>8</v>
      </c>
      <c r="AD90" s="39" t="str">
        <f t="shared" si="38"/>
        <v/>
      </c>
      <c r="AE90" s="39" t="str">
        <f t="shared" si="38"/>
        <v/>
      </c>
      <c r="AF90" s="39">
        <f t="shared" si="38"/>
        <v>8</v>
      </c>
      <c r="AG90" s="39">
        <f t="shared" si="38"/>
        <v>8</v>
      </c>
      <c r="AH90" s="39"/>
      <c r="AI90" s="39"/>
      <c r="AJ90" s="40"/>
      <c r="AK90" s="162"/>
      <c r="AL90" s="156"/>
      <c r="AM90" s="127"/>
      <c r="AN90" s="130"/>
      <c r="AO90" s="133"/>
      <c r="AP90" s="136"/>
      <c r="AQ90" s="136"/>
      <c r="AR90" s="124"/>
      <c r="AS90" s="124"/>
      <c r="AT90" s="124"/>
      <c r="AU90" s="124"/>
      <c r="AV90" s="124"/>
      <c r="AW90" s="124"/>
      <c r="AX90" s="124"/>
      <c r="AY90" s="95"/>
      <c r="AZ90" s="95"/>
      <c r="BA90" s="98"/>
    </row>
    <row r="91" spans="1:53" ht="15" customHeight="1" x14ac:dyDescent="0.25">
      <c r="A91" s="141"/>
      <c r="B91" s="144"/>
      <c r="C91" s="147"/>
      <c r="D91" s="150"/>
      <c r="E91" s="51"/>
      <c r="F91" s="42" t="str">
        <f t="shared" ref="F91:AJ91" si="39">IF(F92&gt;0,"НУ","")</f>
        <v/>
      </c>
      <c r="G91" s="43" t="str">
        <f t="shared" si="39"/>
        <v/>
      </c>
      <c r="H91" s="43" t="str">
        <f t="shared" si="39"/>
        <v/>
      </c>
      <c r="I91" s="43" t="str">
        <f t="shared" si="39"/>
        <v/>
      </c>
      <c r="J91" s="43" t="str">
        <f t="shared" si="39"/>
        <v/>
      </c>
      <c r="K91" s="43" t="str">
        <f t="shared" si="39"/>
        <v/>
      </c>
      <c r="L91" s="43" t="str">
        <f t="shared" si="39"/>
        <v/>
      </c>
      <c r="M91" s="43" t="str">
        <f t="shared" si="39"/>
        <v/>
      </c>
      <c r="N91" s="43" t="str">
        <f t="shared" si="39"/>
        <v/>
      </c>
      <c r="O91" s="43" t="str">
        <f t="shared" si="39"/>
        <v/>
      </c>
      <c r="P91" s="43" t="str">
        <f t="shared" si="39"/>
        <v/>
      </c>
      <c r="Q91" s="43" t="str">
        <f t="shared" si="39"/>
        <v/>
      </c>
      <c r="R91" s="43" t="str">
        <f t="shared" si="39"/>
        <v/>
      </c>
      <c r="S91" s="43" t="str">
        <f t="shared" si="39"/>
        <v/>
      </c>
      <c r="T91" s="43" t="str">
        <f t="shared" si="39"/>
        <v/>
      </c>
      <c r="U91" s="43" t="str">
        <f t="shared" si="39"/>
        <v/>
      </c>
      <c r="V91" s="43" t="str">
        <f t="shared" si="39"/>
        <v/>
      </c>
      <c r="W91" s="43" t="str">
        <f t="shared" si="39"/>
        <v/>
      </c>
      <c r="X91" s="43" t="str">
        <f t="shared" si="39"/>
        <v/>
      </c>
      <c r="Y91" s="43" t="str">
        <f t="shared" si="39"/>
        <v/>
      </c>
      <c r="Z91" s="43" t="str">
        <f t="shared" si="39"/>
        <v/>
      </c>
      <c r="AA91" s="43" t="str">
        <f t="shared" si="39"/>
        <v/>
      </c>
      <c r="AB91" s="43" t="str">
        <f t="shared" si="39"/>
        <v/>
      </c>
      <c r="AC91" s="43" t="str">
        <f t="shared" si="39"/>
        <v/>
      </c>
      <c r="AD91" s="43" t="str">
        <f t="shared" si="39"/>
        <v/>
      </c>
      <c r="AE91" s="43" t="str">
        <f t="shared" si="39"/>
        <v/>
      </c>
      <c r="AF91" s="43" t="str">
        <f t="shared" si="39"/>
        <v/>
      </c>
      <c r="AG91" s="43" t="str">
        <f t="shared" si="39"/>
        <v/>
      </c>
      <c r="AH91" s="44" t="str">
        <f t="shared" si="39"/>
        <v/>
      </c>
      <c r="AI91" s="44" t="str">
        <f t="shared" si="39"/>
        <v/>
      </c>
      <c r="AJ91" s="45" t="str">
        <f t="shared" si="39"/>
        <v/>
      </c>
      <c r="AK91" s="162"/>
      <c r="AL91" s="156"/>
      <c r="AM91" s="127"/>
      <c r="AN91" s="130"/>
      <c r="AO91" s="133"/>
      <c r="AP91" s="136"/>
      <c r="AQ91" s="136"/>
      <c r="AR91" s="124"/>
      <c r="AS91" s="124"/>
      <c r="AT91" s="124"/>
      <c r="AU91" s="124"/>
      <c r="AV91" s="124"/>
      <c r="AW91" s="124"/>
      <c r="AX91" s="124"/>
      <c r="AY91" s="95"/>
      <c r="AZ91" s="95"/>
      <c r="BA91" s="98"/>
    </row>
    <row r="92" spans="1:53" ht="15" customHeight="1" thickBot="1" x14ac:dyDescent="0.3">
      <c r="A92" s="142"/>
      <c r="B92" s="145"/>
      <c r="C92" s="148"/>
      <c r="D92" s="151"/>
      <c r="E92" s="52"/>
      <c r="F92" s="47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9"/>
      <c r="AK92" s="163"/>
      <c r="AL92" s="157"/>
      <c r="AM92" s="128"/>
      <c r="AN92" s="131"/>
      <c r="AO92" s="134"/>
      <c r="AP92" s="137"/>
      <c r="AQ92" s="137"/>
      <c r="AR92" s="125"/>
      <c r="AS92" s="125"/>
      <c r="AT92" s="125"/>
      <c r="AU92" s="125"/>
      <c r="AV92" s="125"/>
      <c r="AW92" s="125"/>
      <c r="AX92" s="125"/>
      <c r="AY92" s="96"/>
      <c r="AZ92" s="96"/>
      <c r="BA92" s="99"/>
    </row>
    <row r="93" spans="1:53" ht="15" customHeight="1" x14ac:dyDescent="0.25">
      <c r="A93" s="140">
        <v>21</v>
      </c>
      <c r="B93" s="143" t="str">
        <f>IFERROR(VLOOKUP($C93,[1]Списки!$A$1:$C$3999,2,0),"")</f>
        <v/>
      </c>
      <c r="C93" s="146"/>
      <c r="D93" s="149" t="str">
        <f>IFERROR(VLOOKUP($C93,[1]Списки!$A$1:$C$3999,3,0),"")</f>
        <v/>
      </c>
      <c r="E93" s="50"/>
      <c r="F93" s="34" t="str">
        <f>VLOOKUP(F$11,[1]Графік!$E$5:$H$32,3,0)</f>
        <v>ВВ</v>
      </c>
      <c r="G93" s="35" t="str">
        <f>VLOOKUP(G$11,[1]Графік!$E$5:$H$32,3,0)</f>
        <v>ВВ</v>
      </c>
      <c r="H93" s="35" t="str">
        <f>VLOOKUP(H$11,[1]Графік!$E$5:$H$32,3,0)</f>
        <v>Р</v>
      </c>
      <c r="I93" s="35" t="str">
        <f>VLOOKUP(I$11,[1]Графік!$E$5:$H$32,3,0)</f>
        <v>Р</v>
      </c>
      <c r="J93" s="35" t="str">
        <f>VLOOKUP(J$11,[1]Графік!$E$5:$H$32,3,0)</f>
        <v>Р</v>
      </c>
      <c r="K93" s="35" t="str">
        <f>VLOOKUP(K$11,[1]Графік!$E$5:$H$32,3,0)</f>
        <v>Р</v>
      </c>
      <c r="L93" s="35" t="str">
        <f>VLOOKUP(L$11,[1]Графік!$E$5:$H$32,3,0)</f>
        <v>ВВ</v>
      </c>
      <c r="M93" s="35" t="str">
        <f>VLOOKUP(M$11,[1]Графік!$E$5:$H$32,3,0)</f>
        <v>ВВ</v>
      </c>
      <c r="N93" s="35" t="str">
        <f>VLOOKUP(N$11,[1]Графік!$E$5:$H$32,3,0)</f>
        <v>Р</v>
      </c>
      <c r="O93" s="35" t="str">
        <f>VLOOKUP(O$11,[1]Графік!$E$5:$H$32,3,0)</f>
        <v>Р</v>
      </c>
      <c r="P93" s="35" t="str">
        <f>VLOOKUP(P$11,[1]Графік!$E$5:$H$32,3,0)</f>
        <v>Р</v>
      </c>
      <c r="Q93" s="35" t="str">
        <f>VLOOKUP(Q$11,[1]Графік!$E$5:$H$32,3,0)</f>
        <v>Р</v>
      </c>
      <c r="R93" s="35" t="str">
        <f>VLOOKUP(R$11,[1]Графік!$E$5:$H$32,3,0)</f>
        <v>ВВ</v>
      </c>
      <c r="S93" s="35" t="str">
        <f>VLOOKUP(S$11,[1]Графік!$E$5:$H$32,3,0)</f>
        <v>ВВ</v>
      </c>
      <c r="T93" s="35" t="str">
        <f>VLOOKUP(T$11,[1]Графік!$E$5:$H$32,3,0)</f>
        <v>Р</v>
      </c>
      <c r="U93" s="35" t="str">
        <f>VLOOKUP(U$11,[1]Графік!$E$5:$H$32,3,0)</f>
        <v>Р</v>
      </c>
      <c r="V93" s="35" t="str">
        <f>VLOOKUP(V$11,[1]Графік!$E$5:$H$32,3,0)</f>
        <v>Р</v>
      </c>
      <c r="W93" s="35" t="str">
        <f>VLOOKUP(W$11,[1]Графік!$E$5:$H$32,3,0)</f>
        <v>Р</v>
      </c>
      <c r="X93" s="35" t="str">
        <f>VLOOKUP(X$11,[1]Графік!$E$5:$H$32,3,0)</f>
        <v>ВВ</v>
      </c>
      <c r="Y93" s="35" t="str">
        <f>VLOOKUP(Y$11,[1]Графік!$E$5:$H$32,3,0)</f>
        <v>ВВ</v>
      </c>
      <c r="Z93" s="35" t="str">
        <f>VLOOKUP(Z$11,[1]Графік!$E$5:$H$32,3,0)</f>
        <v>Р</v>
      </c>
      <c r="AA93" s="35" t="str">
        <f>VLOOKUP(AA$11,[1]Графік!$E$5:$H$32,3,0)</f>
        <v>Р</v>
      </c>
      <c r="AB93" s="35" t="str">
        <f>VLOOKUP(AB$11,[1]Графік!$E$5:$H$32,3,0)</f>
        <v>Р</v>
      </c>
      <c r="AC93" s="35" t="str">
        <f>VLOOKUP(AC$11,[1]Графік!$E$5:$H$32,3,0)</f>
        <v>Р</v>
      </c>
      <c r="AD93" s="35" t="str">
        <f>VLOOKUP(AD$11,[1]Графік!$E$5:$H$32,3,0)</f>
        <v>ВВ</v>
      </c>
      <c r="AE93" s="35" t="str">
        <f>VLOOKUP(AE$11,[1]Графік!$E$5:$H$32,3,0)</f>
        <v>ВВ</v>
      </c>
      <c r="AF93" s="35" t="str">
        <f>VLOOKUP(AF$11,[1]Графік!$E$5:$H$32,3,0)</f>
        <v>Р</v>
      </c>
      <c r="AG93" s="35" t="str">
        <f>VLOOKUP(AG$11,[1]Графік!$E$5:$H$32,3,0)</f>
        <v>Р</v>
      </c>
      <c r="AH93" s="35"/>
      <c r="AI93" s="35"/>
      <c r="AJ93" s="36"/>
      <c r="AK93" s="162">
        <f ca="1">SUMIF($F93:$AJ96,"Р",$F94:$AJ94)</f>
        <v>144</v>
      </c>
      <c r="AL93" s="156">
        <f ca="1">SUMIF($F95:$AJ96,"НУ",$F96:$AJ96)</f>
        <v>0</v>
      </c>
      <c r="AM93" s="127">
        <f ca="1">SUMIF(F93:AJ96,"РВ",F94:AJ94)</f>
        <v>0</v>
      </c>
      <c r="AN93" s="130">
        <f ca="1">AK93+AL93+AM93</f>
        <v>144</v>
      </c>
      <c r="AO93" s="133">
        <f ca="1">AK93/8</f>
        <v>18</v>
      </c>
      <c r="AP93" s="136">
        <f>COUNTIF($F93:$AJ96,"=ВВ")</f>
        <v>10</v>
      </c>
      <c r="AQ93" s="136">
        <f>COUNTIF($F93:$AJ96,"=В")</f>
        <v>0</v>
      </c>
      <c r="AR93" s="124">
        <f>COUNTIF($F93:$AJ96,"=НА")</f>
        <v>0</v>
      </c>
      <c r="AS93" s="124">
        <f>COUNTIF(F93:AJ96,"=ТН")</f>
        <v>0</v>
      </c>
      <c r="AT93" s="124">
        <f>COUNTIF($F93:$AJ96,"=ВД")</f>
        <v>0</v>
      </c>
      <c r="AU93" s="124">
        <f>COUNTIF($F93:$AJ96,"=ВП")</f>
        <v>0</v>
      </c>
      <c r="AV93" s="124">
        <f>COUNTIF($F93:$AJ96,"=ДД")</f>
        <v>0</v>
      </c>
      <c r="AW93" s="124">
        <f>COUNTIF($F93:$AJ96,"=П")</f>
        <v>0</v>
      </c>
      <c r="AX93" s="124">
        <f>COUNTIF($F93:$AJ96,"=ПР")</f>
        <v>0</v>
      </c>
      <c r="AY93" s="95">
        <f>COUNTIF($F93:$AJ96,"=І")</f>
        <v>0</v>
      </c>
      <c r="AZ93" s="95">
        <f>COUNTIF($F93:$AJ96,"=НЗ")</f>
        <v>0</v>
      </c>
      <c r="BA93" s="97" t="str">
        <f>IF(C93&gt;1,[1]Графік!$H$36,"")</f>
        <v/>
      </c>
    </row>
    <row r="94" spans="1:53" ht="15" customHeight="1" x14ac:dyDescent="0.25">
      <c r="A94" s="141"/>
      <c r="B94" s="144"/>
      <c r="C94" s="147"/>
      <c r="D94" s="150"/>
      <c r="E94" s="51"/>
      <c r="F94" s="38" t="str">
        <f t="shared" ref="F94:AG94" si="40">IF(F93="Р",8,"")</f>
        <v/>
      </c>
      <c r="G94" s="39" t="str">
        <f t="shared" si="40"/>
        <v/>
      </c>
      <c r="H94" s="39">
        <f t="shared" si="40"/>
        <v>8</v>
      </c>
      <c r="I94" s="39">
        <f t="shared" si="40"/>
        <v>8</v>
      </c>
      <c r="J94" s="39">
        <f t="shared" si="40"/>
        <v>8</v>
      </c>
      <c r="K94" s="39">
        <f t="shared" si="40"/>
        <v>8</v>
      </c>
      <c r="L94" s="39" t="str">
        <f t="shared" si="40"/>
        <v/>
      </c>
      <c r="M94" s="39" t="str">
        <f t="shared" si="40"/>
        <v/>
      </c>
      <c r="N94" s="39">
        <f t="shared" si="40"/>
        <v>8</v>
      </c>
      <c r="O94" s="39">
        <f t="shared" si="40"/>
        <v>8</v>
      </c>
      <c r="P94" s="39">
        <f t="shared" si="40"/>
        <v>8</v>
      </c>
      <c r="Q94" s="39">
        <f t="shared" si="40"/>
        <v>8</v>
      </c>
      <c r="R94" s="39" t="str">
        <f t="shared" si="40"/>
        <v/>
      </c>
      <c r="S94" s="39" t="str">
        <f t="shared" si="40"/>
        <v/>
      </c>
      <c r="T94" s="39">
        <f t="shared" si="40"/>
        <v>8</v>
      </c>
      <c r="U94" s="39">
        <f t="shared" si="40"/>
        <v>8</v>
      </c>
      <c r="V94" s="39">
        <f t="shared" si="40"/>
        <v>8</v>
      </c>
      <c r="W94" s="39">
        <f t="shared" si="40"/>
        <v>8</v>
      </c>
      <c r="X94" s="39" t="str">
        <f t="shared" si="40"/>
        <v/>
      </c>
      <c r="Y94" s="39" t="str">
        <f t="shared" si="40"/>
        <v/>
      </c>
      <c r="Z94" s="39">
        <f t="shared" si="40"/>
        <v>8</v>
      </c>
      <c r="AA94" s="39">
        <f t="shared" si="40"/>
        <v>8</v>
      </c>
      <c r="AB94" s="39">
        <f t="shared" si="40"/>
        <v>8</v>
      </c>
      <c r="AC94" s="39">
        <f t="shared" si="40"/>
        <v>8</v>
      </c>
      <c r="AD94" s="39" t="str">
        <f t="shared" si="40"/>
        <v/>
      </c>
      <c r="AE94" s="39" t="str">
        <f t="shared" si="40"/>
        <v/>
      </c>
      <c r="AF94" s="39">
        <f t="shared" si="40"/>
        <v>8</v>
      </c>
      <c r="AG94" s="39">
        <f t="shared" si="40"/>
        <v>8</v>
      </c>
      <c r="AH94" s="39"/>
      <c r="AI94" s="39"/>
      <c r="AJ94" s="40"/>
      <c r="AK94" s="162"/>
      <c r="AL94" s="156"/>
      <c r="AM94" s="127"/>
      <c r="AN94" s="130"/>
      <c r="AO94" s="133"/>
      <c r="AP94" s="136"/>
      <c r="AQ94" s="136"/>
      <c r="AR94" s="124"/>
      <c r="AS94" s="124"/>
      <c r="AT94" s="124"/>
      <c r="AU94" s="124"/>
      <c r="AV94" s="124"/>
      <c r="AW94" s="124"/>
      <c r="AX94" s="124"/>
      <c r="AY94" s="95"/>
      <c r="AZ94" s="95"/>
      <c r="BA94" s="98"/>
    </row>
    <row r="95" spans="1:53" ht="13.9" customHeight="1" x14ac:dyDescent="0.25">
      <c r="A95" s="141"/>
      <c r="B95" s="144"/>
      <c r="C95" s="147"/>
      <c r="D95" s="150"/>
      <c r="E95" s="51"/>
      <c r="F95" s="42" t="str">
        <f t="shared" ref="F95:AJ95" si="41">IF(F96&gt;0,"НУ","")</f>
        <v/>
      </c>
      <c r="G95" s="43" t="str">
        <f t="shared" si="41"/>
        <v/>
      </c>
      <c r="H95" s="43" t="str">
        <f t="shared" si="41"/>
        <v/>
      </c>
      <c r="I95" s="43" t="str">
        <f t="shared" si="41"/>
        <v/>
      </c>
      <c r="J95" s="43" t="str">
        <f t="shared" si="41"/>
        <v/>
      </c>
      <c r="K95" s="43" t="str">
        <f t="shared" si="41"/>
        <v/>
      </c>
      <c r="L95" s="43" t="str">
        <f t="shared" si="41"/>
        <v/>
      </c>
      <c r="M95" s="43" t="str">
        <f t="shared" si="41"/>
        <v/>
      </c>
      <c r="N95" s="43" t="str">
        <f t="shared" si="41"/>
        <v/>
      </c>
      <c r="O95" s="43" t="str">
        <f t="shared" si="41"/>
        <v/>
      </c>
      <c r="P95" s="43" t="str">
        <f t="shared" si="41"/>
        <v/>
      </c>
      <c r="Q95" s="43" t="str">
        <f t="shared" si="41"/>
        <v/>
      </c>
      <c r="R95" s="43" t="str">
        <f t="shared" si="41"/>
        <v/>
      </c>
      <c r="S95" s="43" t="str">
        <f t="shared" si="41"/>
        <v/>
      </c>
      <c r="T95" s="43" t="str">
        <f t="shared" si="41"/>
        <v/>
      </c>
      <c r="U95" s="43" t="str">
        <f t="shared" si="41"/>
        <v/>
      </c>
      <c r="V95" s="43" t="str">
        <f t="shared" si="41"/>
        <v/>
      </c>
      <c r="W95" s="43" t="str">
        <f t="shared" si="41"/>
        <v/>
      </c>
      <c r="X95" s="43" t="str">
        <f t="shared" si="41"/>
        <v/>
      </c>
      <c r="Y95" s="43" t="str">
        <f t="shared" si="41"/>
        <v/>
      </c>
      <c r="Z95" s="43" t="str">
        <f t="shared" si="41"/>
        <v/>
      </c>
      <c r="AA95" s="43" t="str">
        <f t="shared" si="41"/>
        <v/>
      </c>
      <c r="AB95" s="43" t="str">
        <f t="shared" si="41"/>
        <v/>
      </c>
      <c r="AC95" s="43" t="str">
        <f t="shared" si="41"/>
        <v/>
      </c>
      <c r="AD95" s="43" t="str">
        <f t="shared" si="41"/>
        <v/>
      </c>
      <c r="AE95" s="43" t="str">
        <f t="shared" si="41"/>
        <v/>
      </c>
      <c r="AF95" s="43" t="str">
        <f t="shared" si="41"/>
        <v/>
      </c>
      <c r="AG95" s="43" t="str">
        <f t="shared" si="41"/>
        <v/>
      </c>
      <c r="AH95" s="44" t="str">
        <f t="shared" si="41"/>
        <v/>
      </c>
      <c r="AI95" s="44" t="str">
        <f t="shared" si="41"/>
        <v/>
      </c>
      <c r="AJ95" s="45" t="str">
        <f t="shared" si="41"/>
        <v/>
      </c>
      <c r="AK95" s="162"/>
      <c r="AL95" s="156"/>
      <c r="AM95" s="127"/>
      <c r="AN95" s="130"/>
      <c r="AO95" s="133"/>
      <c r="AP95" s="136"/>
      <c r="AQ95" s="136"/>
      <c r="AR95" s="124"/>
      <c r="AS95" s="124"/>
      <c r="AT95" s="124"/>
      <c r="AU95" s="124"/>
      <c r="AV95" s="124"/>
      <c r="AW95" s="124"/>
      <c r="AX95" s="124"/>
      <c r="AY95" s="95"/>
      <c r="AZ95" s="95"/>
      <c r="BA95" s="98"/>
    </row>
    <row r="96" spans="1:53" ht="12.75" customHeight="1" thickBot="1" x14ac:dyDescent="0.3">
      <c r="A96" s="142"/>
      <c r="B96" s="145"/>
      <c r="C96" s="148"/>
      <c r="D96" s="151"/>
      <c r="E96" s="52"/>
      <c r="F96" s="47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9"/>
      <c r="AK96" s="163"/>
      <c r="AL96" s="157"/>
      <c r="AM96" s="128"/>
      <c r="AN96" s="131"/>
      <c r="AO96" s="134"/>
      <c r="AP96" s="137"/>
      <c r="AQ96" s="137"/>
      <c r="AR96" s="125"/>
      <c r="AS96" s="125"/>
      <c r="AT96" s="125"/>
      <c r="AU96" s="125"/>
      <c r="AV96" s="125"/>
      <c r="AW96" s="125"/>
      <c r="AX96" s="125"/>
      <c r="AY96" s="96"/>
      <c r="AZ96" s="96"/>
      <c r="BA96" s="99"/>
    </row>
    <row r="97" spans="1:53" s="19" customFormat="1" ht="12" customHeight="1" x14ac:dyDescent="0.25">
      <c r="A97" s="140">
        <v>22</v>
      </c>
      <c r="B97" s="143" t="str">
        <f>IFERROR(VLOOKUP($C97,[1]Списки!$A$1:$C$3999,2,0),"")</f>
        <v/>
      </c>
      <c r="C97" s="146"/>
      <c r="D97" s="149" t="str">
        <f>IFERROR(VLOOKUP($C97,[1]Списки!$A$1:$C$3999,3,0),"")</f>
        <v/>
      </c>
      <c r="E97" s="50"/>
      <c r="F97" s="34" t="str">
        <f>VLOOKUP(F$11,[1]Графік!$E$5:$H$32,3,0)</f>
        <v>ВВ</v>
      </c>
      <c r="G97" s="35" t="str">
        <f>VLOOKUP(G$11,[1]Графік!$E$5:$H$32,3,0)</f>
        <v>ВВ</v>
      </c>
      <c r="H97" s="35" t="str">
        <f>VLOOKUP(H$11,[1]Графік!$E$5:$H$32,3,0)</f>
        <v>Р</v>
      </c>
      <c r="I97" s="35" t="str">
        <f>VLOOKUP(I$11,[1]Графік!$E$5:$H$32,3,0)</f>
        <v>Р</v>
      </c>
      <c r="J97" s="35" t="str">
        <f>VLOOKUP(J$11,[1]Графік!$E$5:$H$32,3,0)</f>
        <v>Р</v>
      </c>
      <c r="K97" s="35" t="str">
        <f>VLOOKUP(K$11,[1]Графік!$E$5:$H$32,3,0)</f>
        <v>Р</v>
      </c>
      <c r="L97" s="35" t="str">
        <f>VLOOKUP(L$11,[1]Графік!$E$5:$H$32,3,0)</f>
        <v>ВВ</v>
      </c>
      <c r="M97" s="35" t="str">
        <f>VLOOKUP(M$11,[1]Графік!$E$5:$H$32,3,0)</f>
        <v>ВВ</v>
      </c>
      <c r="N97" s="35" t="str">
        <f>VLOOKUP(N$11,[1]Графік!$E$5:$H$32,3,0)</f>
        <v>Р</v>
      </c>
      <c r="O97" s="35" t="str">
        <f>VLOOKUP(O$11,[1]Графік!$E$5:$H$32,3,0)</f>
        <v>Р</v>
      </c>
      <c r="P97" s="35" t="str">
        <f>VLOOKUP(P$11,[1]Графік!$E$5:$H$32,3,0)</f>
        <v>Р</v>
      </c>
      <c r="Q97" s="35" t="str">
        <f>VLOOKUP(Q$11,[1]Графік!$E$5:$H$32,3,0)</f>
        <v>Р</v>
      </c>
      <c r="R97" s="35" t="str">
        <f>VLOOKUP(R$11,[1]Графік!$E$5:$H$32,3,0)</f>
        <v>ВВ</v>
      </c>
      <c r="S97" s="35" t="str">
        <f>VLOOKUP(S$11,[1]Графік!$E$5:$H$32,3,0)</f>
        <v>ВВ</v>
      </c>
      <c r="T97" s="35" t="str">
        <f>VLOOKUP(T$11,[1]Графік!$E$5:$H$32,3,0)</f>
        <v>Р</v>
      </c>
      <c r="U97" s="35" t="str">
        <f>VLOOKUP(U$11,[1]Графік!$E$5:$H$32,3,0)</f>
        <v>Р</v>
      </c>
      <c r="V97" s="35" t="str">
        <f>VLOOKUP(V$11,[1]Графік!$E$5:$H$32,3,0)</f>
        <v>Р</v>
      </c>
      <c r="W97" s="35" t="str">
        <f>VLOOKUP(W$11,[1]Графік!$E$5:$H$32,3,0)</f>
        <v>Р</v>
      </c>
      <c r="X97" s="35" t="str">
        <f>VLOOKUP(X$11,[1]Графік!$E$5:$H$32,3,0)</f>
        <v>ВВ</v>
      </c>
      <c r="Y97" s="35" t="str">
        <f>VLOOKUP(Y$11,[1]Графік!$E$5:$H$32,3,0)</f>
        <v>ВВ</v>
      </c>
      <c r="Z97" s="35" t="str">
        <f>VLOOKUP(Z$11,[1]Графік!$E$5:$H$32,3,0)</f>
        <v>Р</v>
      </c>
      <c r="AA97" s="35" t="str">
        <f>VLOOKUP(AA$11,[1]Графік!$E$5:$H$32,3,0)</f>
        <v>Р</v>
      </c>
      <c r="AB97" s="35" t="str">
        <f>VLOOKUP(AB$11,[1]Графік!$E$5:$H$32,3,0)</f>
        <v>Р</v>
      </c>
      <c r="AC97" s="35" t="str">
        <f>VLOOKUP(AC$11,[1]Графік!$E$5:$H$32,3,0)</f>
        <v>Р</v>
      </c>
      <c r="AD97" s="35" t="str">
        <f>VLOOKUP(AD$11,[1]Графік!$E$5:$H$32,3,0)</f>
        <v>ВВ</v>
      </c>
      <c r="AE97" s="35" t="str">
        <f>VLOOKUP(AE$11,[1]Графік!$E$5:$H$32,3,0)</f>
        <v>ВВ</v>
      </c>
      <c r="AF97" s="35" t="str">
        <f>VLOOKUP(AF$11,[1]Графік!$E$5:$H$32,3,0)</f>
        <v>Р</v>
      </c>
      <c r="AG97" s="35" t="str">
        <f>VLOOKUP(AG$11,[1]Графік!$E$5:$H$32,3,0)</f>
        <v>Р</v>
      </c>
      <c r="AH97" s="35"/>
      <c r="AI97" s="35"/>
      <c r="AJ97" s="36"/>
      <c r="AK97" s="162">
        <f ca="1">SUMIF($F97:$AJ100,"Р",$F98:$AJ98)</f>
        <v>144</v>
      </c>
      <c r="AL97" s="156">
        <f ca="1">SUMIF($F99:$AJ100,"НУ",$F100:$AJ100)</f>
        <v>0</v>
      </c>
      <c r="AM97" s="127">
        <f ca="1">SUMIF(F97:AJ100,"РВ",F98:AJ98)</f>
        <v>0</v>
      </c>
      <c r="AN97" s="130">
        <f ca="1">AK97+AL97+AM97</f>
        <v>144</v>
      </c>
      <c r="AO97" s="133">
        <f ca="1">AK97/8</f>
        <v>18</v>
      </c>
      <c r="AP97" s="136">
        <f>COUNTIF($F97:$AJ100,"=ВВ")</f>
        <v>10</v>
      </c>
      <c r="AQ97" s="136">
        <f>COUNTIF($F97:$AJ100,"=В")</f>
        <v>0</v>
      </c>
      <c r="AR97" s="124">
        <f>COUNTIF($F97:$AJ100,"=НА")</f>
        <v>0</v>
      </c>
      <c r="AS97" s="124">
        <f>COUNTIF(F97:AJ100,"=ТН")</f>
        <v>0</v>
      </c>
      <c r="AT97" s="124">
        <f>COUNTIF($F97:$AJ100,"=ВД")</f>
        <v>0</v>
      </c>
      <c r="AU97" s="124">
        <f>COUNTIF($F97:$AJ100,"=ВП")</f>
        <v>0</v>
      </c>
      <c r="AV97" s="124">
        <f>COUNTIF($F97:$AJ100,"=ДД")</f>
        <v>0</v>
      </c>
      <c r="AW97" s="124">
        <f>COUNTIF($F97:$AJ100,"=П")</f>
        <v>0</v>
      </c>
      <c r="AX97" s="124">
        <f>COUNTIF($F97:$AJ100,"=ПР")</f>
        <v>0</v>
      </c>
      <c r="AY97" s="95">
        <f>COUNTIF($F97:$AJ100,"=І")</f>
        <v>0</v>
      </c>
      <c r="AZ97" s="95">
        <f>COUNTIF($F97:$AJ100,"=НЗ")</f>
        <v>0</v>
      </c>
      <c r="BA97" s="97" t="str">
        <f>IF(C97&gt;1,[1]Графік!$H$36,"")</f>
        <v/>
      </c>
    </row>
    <row r="98" spans="1:53" ht="15.75" customHeight="1" x14ac:dyDescent="0.25">
      <c r="A98" s="141"/>
      <c r="B98" s="144"/>
      <c r="C98" s="147"/>
      <c r="D98" s="150"/>
      <c r="E98" s="51"/>
      <c r="F98" s="38" t="str">
        <f t="shared" ref="F98:AG98" si="42">IF(F97="Р",8,"")</f>
        <v/>
      </c>
      <c r="G98" s="39" t="str">
        <f t="shared" si="42"/>
        <v/>
      </c>
      <c r="H98" s="39">
        <f t="shared" si="42"/>
        <v>8</v>
      </c>
      <c r="I98" s="39">
        <f t="shared" si="42"/>
        <v>8</v>
      </c>
      <c r="J98" s="39">
        <f t="shared" si="42"/>
        <v>8</v>
      </c>
      <c r="K98" s="39">
        <f t="shared" si="42"/>
        <v>8</v>
      </c>
      <c r="L98" s="39" t="str">
        <f t="shared" si="42"/>
        <v/>
      </c>
      <c r="M98" s="39" t="str">
        <f t="shared" si="42"/>
        <v/>
      </c>
      <c r="N98" s="39">
        <f t="shared" si="42"/>
        <v>8</v>
      </c>
      <c r="O98" s="39">
        <f t="shared" si="42"/>
        <v>8</v>
      </c>
      <c r="P98" s="39">
        <f t="shared" si="42"/>
        <v>8</v>
      </c>
      <c r="Q98" s="39">
        <f t="shared" si="42"/>
        <v>8</v>
      </c>
      <c r="R98" s="39" t="str">
        <f t="shared" si="42"/>
        <v/>
      </c>
      <c r="S98" s="39" t="str">
        <f t="shared" si="42"/>
        <v/>
      </c>
      <c r="T98" s="39">
        <f t="shared" si="42"/>
        <v>8</v>
      </c>
      <c r="U98" s="39">
        <f t="shared" si="42"/>
        <v>8</v>
      </c>
      <c r="V98" s="39">
        <f t="shared" si="42"/>
        <v>8</v>
      </c>
      <c r="W98" s="39">
        <f t="shared" si="42"/>
        <v>8</v>
      </c>
      <c r="X98" s="39" t="str">
        <f t="shared" si="42"/>
        <v/>
      </c>
      <c r="Y98" s="39" t="str">
        <f t="shared" si="42"/>
        <v/>
      </c>
      <c r="Z98" s="39">
        <f t="shared" si="42"/>
        <v>8</v>
      </c>
      <c r="AA98" s="39">
        <f t="shared" si="42"/>
        <v>8</v>
      </c>
      <c r="AB98" s="39">
        <f t="shared" si="42"/>
        <v>8</v>
      </c>
      <c r="AC98" s="39">
        <f t="shared" si="42"/>
        <v>8</v>
      </c>
      <c r="AD98" s="39" t="str">
        <f t="shared" si="42"/>
        <v/>
      </c>
      <c r="AE98" s="39" t="str">
        <f t="shared" si="42"/>
        <v/>
      </c>
      <c r="AF98" s="39">
        <f t="shared" si="42"/>
        <v>8</v>
      </c>
      <c r="AG98" s="39">
        <f t="shared" si="42"/>
        <v>8</v>
      </c>
      <c r="AH98" s="39"/>
      <c r="AI98" s="39"/>
      <c r="AJ98" s="40"/>
      <c r="AK98" s="162"/>
      <c r="AL98" s="156"/>
      <c r="AM98" s="127"/>
      <c r="AN98" s="130"/>
      <c r="AO98" s="133"/>
      <c r="AP98" s="136"/>
      <c r="AQ98" s="136"/>
      <c r="AR98" s="124"/>
      <c r="AS98" s="124"/>
      <c r="AT98" s="124"/>
      <c r="AU98" s="124"/>
      <c r="AV98" s="124"/>
      <c r="AW98" s="124"/>
      <c r="AX98" s="124"/>
      <c r="AY98" s="95"/>
      <c r="AZ98" s="95"/>
      <c r="BA98" s="98"/>
    </row>
    <row r="99" spans="1:53" s="19" customFormat="1" ht="12" customHeight="1" x14ac:dyDescent="0.25">
      <c r="A99" s="141"/>
      <c r="B99" s="144"/>
      <c r="C99" s="147"/>
      <c r="D99" s="150"/>
      <c r="E99" s="51"/>
      <c r="F99" s="42" t="str">
        <f t="shared" ref="F99:AJ99" si="43">IF(F100&gt;0,"НУ","")</f>
        <v/>
      </c>
      <c r="G99" s="43" t="str">
        <f t="shared" si="43"/>
        <v/>
      </c>
      <c r="H99" s="43" t="str">
        <f t="shared" si="43"/>
        <v/>
      </c>
      <c r="I99" s="43" t="str">
        <f t="shared" si="43"/>
        <v/>
      </c>
      <c r="J99" s="43" t="str">
        <f t="shared" si="43"/>
        <v/>
      </c>
      <c r="K99" s="43" t="str">
        <f t="shared" si="43"/>
        <v/>
      </c>
      <c r="L99" s="43" t="str">
        <f t="shared" si="43"/>
        <v/>
      </c>
      <c r="M99" s="43" t="str">
        <f t="shared" si="43"/>
        <v/>
      </c>
      <c r="N99" s="43" t="str">
        <f t="shared" si="43"/>
        <v/>
      </c>
      <c r="O99" s="43" t="str">
        <f t="shared" si="43"/>
        <v/>
      </c>
      <c r="P99" s="43" t="str">
        <f t="shared" si="43"/>
        <v/>
      </c>
      <c r="Q99" s="43" t="str">
        <f t="shared" si="43"/>
        <v/>
      </c>
      <c r="R99" s="43" t="str">
        <f t="shared" si="43"/>
        <v/>
      </c>
      <c r="S99" s="43" t="str">
        <f t="shared" si="43"/>
        <v/>
      </c>
      <c r="T99" s="43" t="str">
        <f t="shared" si="43"/>
        <v/>
      </c>
      <c r="U99" s="43" t="str">
        <f t="shared" si="43"/>
        <v/>
      </c>
      <c r="V99" s="43" t="str">
        <f t="shared" si="43"/>
        <v/>
      </c>
      <c r="W99" s="43" t="str">
        <f t="shared" si="43"/>
        <v/>
      </c>
      <c r="X99" s="43" t="str">
        <f t="shared" si="43"/>
        <v/>
      </c>
      <c r="Y99" s="43" t="str">
        <f t="shared" si="43"/>
        <v/>
      </c>
      <c r="Z99" s="43" t="str">
        <f t="shared" si="43"/>
        <v/>
      </c>
      <c r="AA99" s="43" t="str">
        <f t="shared" si="43"/>
        <v/>
      </c>
      <c r="AB99" s="43" t="str">
        <f t="shared" si="43"/>
        <v/>
      </c>
      <c r="AC99" s="43" t="str">
        <f t="shared" si="43"/>
        <v/>
      </c>
      <c r="AD99" s="43" t="str">
        <f t="shared" si="43"/>
        <v/>
      </c>
      <c r="AE99" s="43" t="str">
        <f t="shared" si="43"/>
        <v/>
      </c>
      <c r="AF99" s="43" t="str">
        <f t="shared" si="43"/>
        <v/>
      </c>
      <c r="AG99" s="43" t="str">
        <f t="shared" si="43"/>
        <v/>
      </c>
      <c r="AH99" s="44" t="str">
        <f t="shared" si="43"/>
        <v/>
      </c>
      <c r="AI99" s="44" t="str">
        <f t="shared" si="43"/>
        <v/>
      </c>
      <c r="AJ99" s="45" t="str">
        <f t="shared" si="43"/>
        <v/>
      </c>
      <c r="AK99" s="162"/>
      <c r="AL99" s="156"/>
      <c r="AM99" s="127"/>
      <c r="AN99" s="130"/>
      <c r="AO99" s="133"/>
      <c r="AP99" s="136"/>
      <c r="AQ99" s="136"/>
      <c r="AR99" s="124"/>
      <c r="AS99" s="124"/>
      <c r="AT99" s="124"/>
      <c r="AU99" s="124"/>
      <c r="AV99" s="124"/>
      <c r="AW99" s="124"/>
      <c r="AX99" s="124"/>
      <c r="AY99" s="95"/>
      <c r="AZ99" s="95"/>
      <c r="BA99" s="98"/>
    </row>
    <row r="100" spans="1:53" ht="13.5" customHeight="1" thickBot="1" x14ac:dyDescent="0.3">
      <c r="A100" s="142"/>
      <c r="B100" s="145"/>
      <c r="C100" s="148"/>
      <c r="D100" s="151"/>
      <c r="E100" s="52"/>
      <c r="F100" s="47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9"/>
      <c r="AK100" s="163"/>
      <c r="AL100" s="157"/>
      <c r="AM100" s="128"/>
      <c r="AN100" s="131"/>
      <c r="AO100" s="134"/>
      <c r="AP100" s="137"/>
      <c r="AQ100" s="137"/>
      <c r="AR100" s="125"/>
      <c r="AS100" s="125"/>
      <c r="AT100" s="125"/>
      <c r="AU100" s="125"/>
      <c r="AV100" s="125"/>
      <c r="AW100" s="125"/>
      <c r="AX100" s="125"/>
      <c r="AY100" s="96"/>
      <c r="AZ100" s="96"/>
      <c r="BA100" s="99"/>
    </row>
    <row r="101" spans="1:53" ht="12.75" customHeight="1" x14ac:dyDescent="0.25">
      <c r="A101" s="140">
        <v>23</v>
      </c>
      <c r="B101" s="143" t="str">
        <f>IFERROR(VLOOKUP($C101,[1]Списки!$A$1:$C$3999,2,0),"")</f>
        <v/>
      </c>
      <c r="C101" s="146"/>
      <c r="D101" s="149" t="str">
        <f>IFERROR(VLOOKUP($C101,[1]Списки!$A$1:$C$3999,3,0),"")</f>
        <v/>
      </c>
      <c r="E101" s="50"/>
      <c r="F101" s="34" t="str">
        <f>VLOOKUP(F$11,[1]Графік!$E$5:$H$32,3,0)</f>
        <v>ВВ</v>
      </c>
      <c r="G101" s="35" t="str">
        <f>VLOOKUP(G$11,[1]Графік!$E$5:$H$32,3,0)</f>
        <v>ВВ</v>
      </c>
      <c r="H101" s="35" t="str">
        <f>VLOOKUP(H$11,[1]Графік!$E$5:$H$32,3,0)</f>
        <v>Р</v>
      </c>
      <c r="I101" s="35" t="str">
        <f>VLOOKUP(I$11,[1]Графік!$E$5:$H$32,3,0)</f>
        <v>Р</v>
      </c>
      <c r="J101" s="35" t="str">
        <f>VLOOKUP(J$11,[1]Графік!$E$5:$H$32,3,0)</f>
        <v>Р</v>
      </c>
      <c r="K101" s="35" t="str">
        <f>VLOOKUP(K$11,[1]Графік!$E$5:$H$32,3,0)</f>
        <v>Р</v>
      </c>
      <c r="L101" s="35" t="str">
        <f>VLOOKUP(L$11,[1]Графік!$E$5:$H$32,3,0)</f>
        <v>ВВ</v>
      </c>
      <c r="M101" s="35" t="str">
        <f>VLOOKUP(M$11,[1]Графік!$E$5:$H$32,3,0)</f>
        <v>ВВ</v>
      </c>
      <c r="N101" s="35" t="str">
        <f>VLOOKUP(N$11,[1]Графік!$E$5:$H$32,3,0)</f>
        <v>Р</v>
      </c>
      <c r="O101" s="35" t="str">
        <f>VLOOKUP(O$11,[1]Графік!$E$5:$H$32,3,0)</f>
        <v>Р</v>
      </c>
      <c r="P101" s="35" t="str">
        <f>VLOOKUP(P$11,[1]Графік!$E$5:$H$32,3,0)</f>
        <v>Р</v>
      </c>
      <c r="Q101" s="35" t="str">
        <f>VLOOKUP(Q$11,[1]Графік!$E$5:$H$32,3,0)</f>
        <v>Р</v>
      </c>
      <c r="R101" s="35" t="str">
        <f>VLOOKUP(R$11,[1]Графік!$E$5:$H$32,3,0)</f>
        <v>ВВ</v>
      </c>
      <c r="S101" s="35" t="str">
        <f>VLOOKUP(S$11,[1]Графік!$E$5:$H$32,3,0)</f>
        <v>ВВ</v>
      </c>
      <c r="T101" s="35" t="str">
        <f>VLOOKUP(T$11,[1]Графік!$E$5:$H$32,3,0)</f>
        <v>Р</v>
      </c>
      <c r="U101" s="35" t="str">
        <f>VLOOKUP(U$11,[1]Графік!$E$5:$H$32,3,0)</f>
        <v>Р</v>
      </c>
      <c r="V101" s="35" t="str">
        <f>VLOOKUP(V$11,[1]Графік!$E$5:$H$32,3,0)</f>
        <v>Р</v>
      </c>
      <c r="W101" s="35" t="str">
        <f>VLOOKUP(W$11,[1]Графік!$E$5:$H$32,3,0)</f>
        <v>Р</v>
      </c>
      <c r="X101" s="35" t="str">
        <f>VLOOKUP(X$11,[1]Графік!$E$5:$H$32,3,0)</f>
        <v>ВВ</v>
      </c>
      <c r="Y101" s="35" t="str">
        <f>VLOOKUP(Y$11,[1]Графік!$E$5:$H$32,3,0)</f>
        <v>ВВ</v>
      </c>
      <c r="Z101" s="35" t="str">
        <f>VLOOKUP(Z$11,[1]Графік!$E$5:$H$32,3,0)</f>
        <v>Р</v>
      </c>
      <c r="AA101" s="35" t="str">
        <f>VLOOKUP(AA$11,[1]Графік!$E$5:$H$32,3,0)</f>
        <v>Р</v>
      </c>
      <c r="AB101" s="35" t="str">
        <f>VLOOKUP(AB$11,[1]Графік!$E$5:$H$32,3,0)</f>
        <v>Р</v>
      </c>
      <c r="AC101" s="35" t="str">
        <f>VLOOKUP(AC$11,[1]Графік!$E$5:$H$32,3,0)</f>
        <v>Р</v>
      </c>
      <c r="AD101" s="35" t="str">
        <f>VLOOKUP(AD$11,[1]Графік!$E$5:$H$32,3,0)</f>
        <v>ВВ</v>
      </c>
      <c r="AE101" s="35" t="str">
        <f>VLOOKUP(AE$11,[1]Графік!$E$5:$H$32,3,0)</f>
        <v>ВВ</v>
      </c>
      <c r="AF101" s="35" t="str">
        <f>VLOOKUP(AF$11,[1]Графік!$E$5:$H$32,3,0)</f>
        <v>Р</v>
      </c>
      <c r="AG101" s="35" t="str">
        <f>VLOOKUP(AG$11,[1]Графік!$E$5:$H$32,3,0)</f>
        <v>Р</v>
      </c>
      <c r="AH101" s="35"/>
      <c r="AI101" s="35"/>
      <c r="AJ101" s="36"/>
      <c r="AK101" s="162">
        <f ca="1">SUMIF($F101:$AJ104,"Р",$F102:$AJ102)</f>
        <v>144</v>
      </c>
      <c r="AL101" s="156">
        <f ca="1">SUMIF($F103:$AJ104,"НУ",$F104:$AJ104)</f>
        <v>0</v>
      </c>
      <c r="AM101" s="127">
        <f ca="1">SUMIF(F101:AJ104,"РВ",F102:AJ102)</f>
        <v>0</v>
      </c>
      <c r="AN101" s="130">
        <f ca="1">AK101+AL101+AM101</f>
        <v>144</v>
      </c>
      <c r="AO101" s="133">
        <f ca="1">AK101/8</f>
        <v>18</v>
      </c>
      <c r="AP101" s="136">
        <f>COUNTIF($F101:$AJ104,"=ВВ")</f>
        <v>10</v>
      </c>
      <c r="AQ101" s="136">
        <f>COUNTIF($F101:$AJ104,"=В")</f>
        <v>0</v>
      </c>
      <c r="AR101" s="124">
        <f>COUNTIF($F101:$AJ104,"=НА")</f>
        <v>0</v>
      </c>
      <c r="AS101" s="124">
        <f>COUNTIF(F101:AJ104,"=ТН")</f>
        <v>0</v>
      </c>
      <c r="AT101" s="124">
        <f>COUNTIF($F101:$AJ104,"=ВД")</f>
        <v>0</v>
      </c>
      <c r="AU101" s="124">
        <f>COUNTIF($F101:$AJ104,"=ВП")</f>
        <v>0</v>
      </c>
      <c r="AV101" s="124">
        <f>COUNTIF($F101:$AJ104,"=ДД")</f>
        <v>0</v>
      </c>
      <c r="AW101" s="124">
        <f>COUNTIF($F101:$AJ104,"=П")</f>
        <v>0</v>
      </c>
      <c r="AX101" s="124">
        <f>COUNTIF($F101:$AJ104,"=ПР")</f>
        <v>0</v>
      </c>
      <c r="AY101" s="95">
        <f>COUNTIF($F101:$AJ104,"=І")</f>
        <v>0</v>
      </c>
      <c r="AZ101" s="95">
        <f>COUNTIF($F101:$AJ104,"=НЗ")</f>
        <v>0</v>
      </c>
      <c r="BA101" s="97" t="str">
        <f>IF(C101&gt;1,[1]Графік!$H$36,"")</f>
        <v/>
      </c>
    </row>
    <row r="102" spans="1:53" ht="12.75" customHeight="1" x14ac:dyDescent="0.25">
      <c r="A102" s="141"/>
      <c r="B102" s="144"/>
      <c r="C102" s="147"/>
      <c r="D102" s="150"/>
      <c r="E102" s="51"/>
      <c r="F102" s="38" t="str">
        <f t="shared" ref="F102:AG102" si="44">IF(F101="Р",8,"")</f>
        <v/>
      </c>
      <c r="G102" s="39" t="str">
        <f t="shared" si="44"/>
        <v/>
      </c>
      <c r="H102" s="39">
        <f t="shared" si="44"/>
        <v>8</v>
      </c>
      <c r="I102" s="39">
        <f t="shared" si="44"/>
        <v>8</v>
      </c>
      <c r="J102" s="39">
        <f t="shared" si="44"/>
        <v>8</v>
      </c>
      <c r="K102" s="39">
        <f t="shared" si="44"/>
        <v>8</v>
      </c>
      <c r="L102" s="39" t="str">
        <f t="shared" si="44"/>
        <v/>
      </c>
      <c r="M102" s="39" t="str">
        <f t="shared" si="44"/>
        <v/>
      </c>
      <c r="N102" s="39">
        <f t="shared" si="44"/>
        <v>8</v>
      </c>
      <c r="O102" s="39">
        <f t="shared" si="44"/>
        <v>8</v>
      </c>
      <c r="P102" s="39">
        <f t="shared" si="44"/>
        <v>8</v>
      </c>
      <c r="Q102" s="39">
        <f t="shared" si="44"/>
        <v>8</v>
      </c>
      <c r="R102" s="39" t="str">
        <f t="shared" si="44"/>
        <v/>
      </c>
      <c r="S102" s="39" t="str">
        <f t="shared" si="44"/>
        <v/>
      </c>
      <c r="T102" s="39">
        <f t="shared" si="44"/>
        <v>8</v>
      </c>
      <c r="U102" s="39">
        <f t="shared" si="44"/>
        <v>8</v>
      </c>
      <c r="V102" s="39">
        <f t="shared" si="44"/>
        <v>8</v>
      </c>
      <c r="W102" s="39">
        <f t="shared" si="44"/>
        <v>8</v>
      </c>
      <c r="X102" s="39" t="str">
        <f t="shared" si="44"/>
        <v/>
      </c>
      <c r="Y102" s="39" t="str">
        <f t="shared" si="44"/>
        <v/>
      </c>
      <c r="Z102" s="39">
        <f t="shared" si="44"/>
        <v>8</v>
      </c>
      <c r="AA102" s="39">
        <f t="shared" si="44"/>
        <v>8</v>
      </c>
      <c r="AB102" s="39">
        <f t="shared" si="44"/>
        <v>8</v>
      </c>
      <c r="AC102" s="39">
        <f t="shared" si="44"/>
        <v>8</v>
      </c>
      <c r="AD102" s="39" t="str">
        <f t="shared" si="44"/>
        <v/>
      </c>
      <c r="AE102" s="39" t="str">
        <f t="shared" si="44"/>
        <v/>
      </c>
      <c r="AF102" s="39">
        <f t="shared" si="44"/>
        <v>8</v>
      </c>
      <c r="AG102" s="39">
        <f t="shared" si="44"/>
        <v>8</v>
      </c>
      <c r="AH102" s="39"/>
      <c r="AI102" s="39"/>
      <c r="AJ102" s="40"/>
      <c r="AK102" s="162"/>
      <c r="AL102" s="156"/>
      <c r="AM102" s="127"/>
      <c r="AN102" s="130"/>
      <c r="AO102" s="133"/>
      <c r="AP102" s="136"/>
      <c r="AQ102" s="136"/>
      <c r="AR102" s="124"/>
      <c r="AS102" s="124"/>
      <c r="AT102" s="124"/>
      <c r="AU102" s="124"/>
      <c r="AV102" s="124"/>
      <c r="AW102" s="124"/>
      <c r="AX102" s="124"/>
      <c r="AY102" s="95"/>
      <c r="AZ102" s="95"/>
      <c r="BA102" s="98"/>
    </row>
    <row r="103" spans="1:53" ht="12.75" customHeight="1" x14ac:dyDescent="0.25">
      <c r="A103" s="141"/>
      <c r="B103" s="144"/>
      <c r="C103" s="147"/>
      <c r="D103" s="150"/>
      <c r="E103" s="51"/>
      <c r="F103" s="42" t="str">
        <f t="shared" ref="F103:AJ103" si="45">IF(F104&gt;0,"НУ","")</f>
        <v/>
      </c>
      <c r="G103" s="43" t="str">
        <f t="shared" si="45"/>
        <v/>
      </c>
      <c r="H103" s="43" t="str">
        <f t="shared" si="45"/>
        <v/>
      </c>
      <c r="I103" s="43" t="str">
        <f t="shared" si="45"/>
        <v/>
      </c>
      <c r="J103" s="43" t="str">
        <f t="shared" si="45"/>
        <v/>
      </c>
      <c r="K103" s="43" t="str">
        <f t="shared" si="45"/>
        <v/>
      </c>
      <c r="L103" s="43" t="str">
        <f t="shared" si="45"/>
        <v/>
      </c>
      <c r="M103" s="43" t="str">
        <f t="shared" si="45"/>
        <v/>
      </c>
      <c r="N103" s="43" t="str">
        <f t="shared" si="45"/>
        <v/>
      </c>
      <c r="O103" s="43" t="str">
        <f t="shared" si="45"/>
        <v/>
      </c>
      <c r="P103" s="43" t="str">
        <f t="shared" si="45"/>
        <v/>
      </c>
      <c r="Q103" s="43" t="str">
        <f t="shared" si="45"/>
        <v/>
      </c>
      <c r="R103" s="43" t="str">
        <f t="shared" si="45"/>
        <v/>
      </c>
      <c r="S103" s="43" t="str">
        <f t="shared" si="45"/>
        <v/>
      </c>
      <c r="T103" s="43" t="str">
        <f t="shared" si="45"/>
        <v/>
      </c>
      <c r="U103" s="43" t="str">
        <f t="shared" si="45"/>
        <v/>
      </c>
      <c r="V103" s="43" t="str">
        <f t="shared" si="45"/>
        <v/>
      </c>
      <c r="W103" s="43" t="str">
        <f t="shared" si="45"/>
        <v/>
      </c>
      <c r="X103" s="43" t="str">
        <f t="shared" si="45"/>
        <v/>
      </c>
      <c r="Y103" s="43" t="str">
        <f t="shared" si="45"/>
        <v/>
      </c>
      <c r="Z103" s="43" t="str">
        <f t="shared" si="45"/>
        <v/>
      </c>
      <c r="AA103" s="43" t="str">
        <f t="shared" si="45"/>
        <v/>
      </c>
      <c r="AB103" s="43" t="str">
        <f t="shared" si="45"/>
        <v/>
      </c>
      <c r="AC103" s="43" t="str">
        <f t="shared" si="45"/>
        <v/>
      </c>
      <c r="AD103" s="43" t="str">
        <f t="shared" si="45"/>
        <v/>
      </c>
      <c r="AE103" s="43" t="str">
        <f t="shared" si="45"/>
        <v/>
      </c>
      <c r="AF103" s="43" t="str">
        <f t="shared" si="45"/>
        <v/>
      </c>
      <c r="AG103" s="43" t="str">
        <f t="shared" si="45"/>
        <v/>
      </c>
      <c r="AH103" s="44" t="str">
        <f t="shared" si="45"/>
        <v/>
      </c>
      <c r="AI103" s="44" t="str">
        <f t="shared" si="45"/>
        <v/>
      </c>
      <c r="AJ103" s="45" t="str">
        <f t="shared" si="45"/>
        <v/>
      </c>
      <c r="AK103" s="162"/>
      <c r="AL103" s="156"/>
      <c r="AM103" s="127"/>
      <c r="AN103" s="130"/>
      <c r="AO103" s="133"/>
      <c r="AP103" s="136"/>
      <c r="AQ103" s="136"/>
      <c r="AR103" s="124"/>
      <c r="AS103" s="124"/>
      <c r="AT103" s="124"/>
      <c r="AU103" s="124"/>
      <c r="AV103" s="124"/>
      <c r="AW103" s="124"/>
      <c r="AX103" s="124"/>
      <c r="AY103" s="95"/>
      <c r="AZ103" s="95"/>
      <c r="BA103" s="98"/>
    </row>
    <row r="104" spans="1:53" ht="13.5" customHeight="1" thickBot="1" x14ac:dyDescent="0.3">
      <c r="A104" s="142"/>
      <c r="B104" s="145"/>
      <c r="C104" s="148"/>
      <c r="D104" s="151"/>
      <c r="E104" s="52"/>
      <c r="F104" s="47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9"/>
      <c r="AK104" s="163"/>
      <c r="AL104" s="157"/>
      <c r="AM104" s="128"/>
      <c r="AN104" s="131"/>
      <c r="AO104" s="134"/>
      <c r="AP104" s="137"/>
      <c r="AQ104" s="137"/>
      <c r="AR104" s="125"/>
      <c r="AS104" s="125"/>
      <c r="AT104" s="125"/>
      <c r="AU104" s="125"/>
      <c r="AV104" s="125"/>
      <c r="AW104" s="125"/>
      <c r="AX104" s="125"/>
      <c r="AY104" s="96"/>
      <c r="AZ104" s="96"/>
      <c r="BA104" s="99"/>
    </row>
    <row r="105" spans="1:53" ht="12.75" customHeight="1" x14ac:dyDescent="0.25">
      <c r="A105" s="140">
        <v>24</v>
      </c>
      <c r="B105" s="143" t="str">
        <f>IFERROR(VLOOKUP($C105,[1]Списки!$A$1:$C$3999,2,0),"")</f>
        <v/>
      </c>
      <c r="C105" s="146"/>
      <c r="D105" s="149" t="str">
        <f>IFERROR(VLOOKUP($C105,[1]Списки!$A$1:$C$3999,3,0),"")</f>
        <v/>
      </c>
      <c r="E105" s="50"/>
      <c r="F105" s="34" t="str">
        <f>VLOOKUP(F$11,[1]Графік!$E$5:$H$32,3,0)</f>
        <v>ВВ</v>
      </c>
      <c r="G105" s="35" t="str">
        <f>VLOOKUP(G$11,[1]Графік!$E$5:$H$32,3,0)</f>
        <v>ВВ</v>
      </c>
      <c r="H105" s="35" t="str">
        <f>VLOOKUP(H$11,[1]Графік!$E$5:$H$32,3,0)</f>
        <v>Р</v>
      </c>
      <c r="I105" s="35" t="str">
        <f>VLOOKUP(I$11,[1]Графік!$E$5:$H$32,3,0)</f>
        <v>Р</v>
      </c>
      <c r="J105" s="35" t="str">
        <f>VLOOKUP(J$11,[1]Графік!$E$5:$H$32,3,0)</f>
        <v>Р</v>
      </c>
      <c r="K105" s="35" t="str">
        <f>VLOOKUP(K$11,[1]Графік!$E$5:$H$32,3,0)</f>
        <v>Р</v>
      </c>
      <c r="L105" s="35" t="str">
        <f>VLOOKUP(L$11,[1]Графік!$E$5:$H$32,3,0)</f>
        <v>ВВ</v>
      </c>
      <c r="M105" s="35" t="str">
        <f>VLOOKUP(M$11,[1]Графік!$E$5:$H$32,3,0)</f>
        <v>ВВ</v>
      </c>
      <c r="N105" s="35" t="str">
        <f>VLOOKUP(N$11,[1]Графік!$E$5:$H$32,3,0)</f>
        <v>Р</v>
      </c>
      <c r="O105" s="35" t="str">
        <f>VLOOKUP(O$11,[1]Графік!$E$5:$H$32,3,0)</f>
        <v>Р</v>
      </c>
      <c r="P105" s="35" t="str">
        <f>VLOOKUP(P$11,[1]Графік!$E$5:$H$32,3,0)</f>
        <v>Р</v>
      </c>
      <c r="Q105" s="35" t="str">
        <f>VLOOKUP(Q$11,[1]Графік!$E$5:$H$32,3,0)</f>
        <v>Р</v>
      </c>
      <c r="R105" s="35" t="str">
        <f>VLOOKUP(R$11,[1]Графік!$E$5:$H$32,3,0)</f>
        <v>ВВ</v>
      </c>
      <c r="S105" s="35" t="str">
        <f>VLOOKUP(S$11,[1]Графік!$E$5:$H$32,3,0)</f>
        <v>ВВ</v>
      </c>
      <c r="T105" s="35" t="str">
        <f>VLOOKUP(T$11,[1]Графік!$E$5:$H$32,3,0)</f>
        <v>Р</v>
      </c>
      <c r="U105" s="35" t="str">
        <f>VLOOKUP(U$11,[1]Графік!$E$5:$H$32,3,0)</f>
        <v>Р</v>
      </c>
      <c r="V105" s="35" t="str">
        <f>VLOOKUP(V$11,[1]Графік!$E$5:$H$32,3,0)</f>
        <v>Р</v>
      </c>
      <c r="W105" s="35" t="str">
        <f>VLOOKUP(W$11,[1]Графік!$E$5:$H$32,3,0)</f>
        <v>Р</v>
      </c>
      <c r="X105" s="35" t="str">
        <f>VLOOKUP(X$11,[1]Графік!$E$5:$H$32,3,0)</f>
        <v>ВВ</v>
      </c>
      <c r="Y105" s="35" t="str">
        <f>VLOOKUP(Y$11,[1]Графік!$E$5:$H$32,3,0)</f>
        <v>ВВ</v>
      </c>
      <c r="Z105" s="35" t="str">
        <f>VLOOKUP(Z$11,[1]Графік!$E$5:$H$32,3,0)</f>
        <v>Р</v>
      </c>
      <c r="AA105" s="35" t="str">
        <f>VLOOKUP(AA$11,[1]Графік!$E$5:$H$32,3,0)</f>
        <v>Р</v>
      </c>
      <c r="AB105" s="35" t="str">
        <f>VLOOKUP(AB$11,[1]Графік!$E$5:$H$32,3,0)</f>
        <v>Р</v>
      </c>
      <c r="AC105" s="35" t="str">
        <f>VLOOKUP(AC$11,[1]Графік!$E$5:$H$32,3,0)</f>
        <v>Р</v>
      </c>
      <c r="AD105" s="35" t="str">
        <f>VLOOKUP(AD$11,[1]Графік!$E$5:$H$32,3,0)</f>
        <v>ВВ</v>
      </c>
      <c r="AE105" s="35" t="str">
        <f>VLOOKUP(AE$11,[1]Графік!$E$5:$H$32,3,0)</f>
        <v>ВВ</v>
      </c>
      <c r="AF105" s="35" t="str">
        <f>VLOOKUP(AF$11,[1]Графік!$E$5:$H$32,3,0)</f>
        <v>Р</v>
      </c>
      <c r="AG105" s="35" t="str">
        <f>VLOOKUP(AG$11,[1]Графік!$E$5:$H$32,3,0)</f>
        <v>Р</v>
      </c>
      <c r="AH105" s="35"/>
      <c r="AI105" s="35"/>
      <c r="AJ105" s="36"/>
      <c r="AK105" s="162">
        <f ca="1">SUMIF($F105:$AJ108,"Р",$F106:$AJ106)</f>
        <v>144</v>
      </c>
      <c r="AL105" s="156">
        <f ca="1">SUMIF($F107:$AJ108,"НУ",$F108:$AJ108)</f>
        <v>0</v>
      </c>
      <c r="AM105" s="127">
        <f ca="1">SUMIF(F105:AJ108,"РВ",F106:AJ106)</f>
        <v>0</v>
      </c>
      <c r="AN105" s="130">
        <f ca="1">AK105+AL105+AM105</f>
        <v>144</v>
      </c>
      <c r="AO105" s="133">
        <f ca="1">AK105/8</f>
        <v>18</v>
      </c>
      <c r="AP105" s="136">
        <f>COUNTIF($F105:$AJ108,"=ВВ")</f>
        <v>10</v>
      </c>
      <c r="AQ105" s="136">
        <f>COUNTIF($F105:$AJ108,"=В")</f>
        <v>0</v>
      </c>
      <c r="AR105" s="124">
        <f>COUNTIF($F105:$AJ108,"=НА")</f>
        <v>0</v>
      </c>
      <c r="AS105" s="124">
        <f>COUNTIF(F105:AJ108,"=ТН")</f>
        <v>0</v>
      </c>
      <c r="AT105" s="124">
        <f>COUNTIF($F105:$AJ108,"=ВД")</f>
        <v>0</v>
      </c>
      <c r="AU105" s="124">
        <f>COUNTIF($F105:$AJ108,"=ВП")</f>
        <v>0</v>
      </c>
      <c r="AV105" s="124">
        <f>COUNTIF($F105:$AJ108,"=ДД")</f>
        <v>0</v>
      </c>
      <c r="AW105" s="124">
        <f>COUNTIF($F105:$AJ108,"=П")</f>
        <v>0</v>
      </c>
      <c r="AX105" s="124">
        <f>COUNTIF($F105:$AJ108,"=ПР")</f>
        <v>0</v>
      </c>
      <c r="AY105" s="95">
        <f>COUNTIF($F105:$AJ108,"=І")</f>
        <v>0</v>
      </c>
      <c r="AZ105" s="95">
        <f>COUNTIF($F105:$AJ108,"=НЗ")</f>
        <v>0</v>
      </c>
      <c r="BA105" s="97" t="str">
        <f>IF(C105&gt;1,[1]Графік!$H$36,"")</f>
        <v/>
      </c>
    </row>
    <row r="106" spans="1:53" ht="12.75" customHeight="1" x14ac:dyDescent="0.25">
      <c r="A106" s="141"/>
      <c r="B106" s="144"/>
      <c r="C106" s="147"/>
      <c r="D106" s="150"/>
      <c r="E106" s="51"/>
      <c r="F106" s="38" t="str">
        <f t="shared" ref="F106:AG106" si="46">IF(F105="Р",8,"")</f>
        <v/>
      </c>
      <c r="G106" s="39" t="str">
        <f t="shared" si="46"/>
        <v/>
      </c>
      <c r="H106" s="39">
        <f t="shared" si="46"/>
        <v>8</v>
      </c>
      <c r="I106" s="39">
        <f t="shared" si="46"/>
        <v>8</v>
      </c>
      <c r="J106" s="39">
        <f t="shared" si="46"/>
        <v>8</v>
      </c>
      <c r="K106" s="39">
        <f t="shared" si="46"/>
        <v>8</v>
      </c>
      <c r="L106" s="39" t="str">
        <f t="shared" si="46"/>
        <v/>
      </c>
      <c r="M106" s="39" t="str">
        <f t="shared" si="46"/>
        <v/>
      </c>
      <c r="N106" s="39">
        <f t="shared" si="46"/>
        <v>8</v>
      </c>
      <c r="O106" s="39">
        <f t="shared" si="46"/>
        <v>8</v>
      </c>
      <c r="P106" s="39">
        <f t="shared" si="46"/>
        <v>8</v>
      </c>
      <c r="Q106" s="39">
        <f t="shared" si="46"/>
        <v>8</v>
      </c>
      <c r="R106" s="39" t="str">
        <f t="shared" si="46"/>
        <v/>
      </c>
      <c r="S106" s="39" t="str">
        <f t="shared" si="46"/>
        <v/>
      </c>
      <c r="T106" s="39">
        <f t="shared" si="46"/>
        <v>8</v>
      </c>
      <c r="U106" s="39">
        <f t="shared" si="46"/>
        <v>8</v>
      </c>
      <c r="V106" s="39">
        <f t="shared" si="46"/>
        <v>8</v>
      </c>
      <c r="W106" s="39">
        <f t="shared" si="46"/>
        <v>8</v>
      </c>
      <c r="X106" s="39" t="str">
        <f t="shared" si="46"/>
        <v/>
      </c>
      <c r="Y106" s="39" t="str">
        <f t="shared" si="46"/>
        <v/>
      </c>
      <c r="Z106" s="39">
        <f t="shared" si="46"/>
        <v>8</v>
      </c>
      <c r="AA106" s="39">
        <f t="shared" si="46"/>
        <v>8</v>
      </c>
      <c r="AB106" s="39">
        <f t="shared" si="46"/>
        <v>8</v>
      </c>
      <c r="AC106" s="39">
        <f t="shared" si="46"/>
        <v>8</v>
      </c>
      <c r="AD106" s="39" t="str">
        <f t="shared" si="46"/>
        <v/>
      </c>
      <c r="AE106" s="39" t="str">
        <f t="shared" si="46"/>
        <v/>
      </c>
      <c r="AF106" s="39">
        <f t="shared" si="46"/>
        <v>8</v>
      </c>
      <c r="AG106" s="39">
        <f t="shared" si="46"/>
        <v>8</v>
      </c>
      <c r="AH106" s="39"/>
      <c r="AI106" s="39"/>
      <c r="AJ106" s="40"/>
      <c r="AK106" s="162"/>
      <c r="AL106" s="156"/>
      <c r="AM106" s="127"/>
      <c r="AN106" s="130"/>
      <c r="AO106" s="133"/>
      <c r="AP106" s="136"/>
      <c r="AQ106" s="136"/>
      <c r="AR106" s="124"/>
      <c r="AS106" s="124"/>
      <c r="AT106" s="124"/>
      <c r="AU106" s="124"/>
      <c r="AV106" s="124"/>
      <c r="AW106" s="124"/>
      <c r="AX106" s="124"/>
      <c r="AY106" s="95"/>
      <c r="AZ106" s="95"/>
      <c r="BA106" s="98"/>
    </row>
    <row r="107" spans="1:53" ht="12.75" customHeight="1" x14ac:dyDescent="0.25">
      <c r="A107" s="141"/>
      <c r="B107" s="144"/>
      <c r="C107" s="147"/>
      <c r="D107" s="150"/>
      <c r="E107" s="51"/>
      <c r="F107" s="42" t="str">
        <f t="shared" ref="F107:AJ107" si="47">IF(F108&gt;0,"НУ","")</f>
        <v/>
      </c>
      <c r="G107" s="43" t="str">
        <f t="shared" si="47"/>
        <v/>
      </c>
      <c r="H107" s="43" t="str">
        <f t="shared" si="47"/>
        <v/>
      </c>
      <c r="I107" s="43" t="str">
        <f t="shared" si="47"/>
        <v/>
      </c>
      <c r="J107" s="43" t="str">
        <f t="shared" si="47"/>
        <v/>
      </c>
      <c r="K107" s="43" t="str">
        <f t="shared" si="47"/>
        <v/>
      </c>
      <c r="L107" s="43" t="str">
        <f t="shared" si="47"/>
        <v/>
      </c>
      <c r="M107" s="43" t="str">
        <f t="shared" si="47"/>
        <v/>
      </c>
      <c r="N107" s="43" t="str">
        <f t="shared" si="47"/>
        <v/>
      </c>
      <c r="O107" s="43" t="str">
        <f t="shared" si="47"/>
        <v/>
      </c>
      <c r="P107" s="43" t="str">
        <f t="shared" si="47"/>
        <v/>
      </c>
      <c r="Q107" s="43" t="str">
        <f t="shared" si="47"/>
        <v/>
      </c>
      <c r="R107" s="43" t="str">
        <f t="shared" si="47"/>
        <v/>
      </c>
      <c r="S107" s="43" t="str">
        <f t="shared" si="47"/>
        <v/>
      </c>
      <c r="T107" s="43" t="str">
        <f t="shared" si="47"/>
        <v/>
      </c>
      <c r="U107" s="43" t="str">
        <f t="shared" si="47"/>
        <v/>
      </c>
      <c r="V107" s="43" t="str">
        <f t="shared" si="47"/>
        <v/>
      </c>
      <c r="W107" s="43" t="str">
        <f t="shared" si="47"/>
        <v/>
      </c>
      <c r="X107" s="43" t="str">
        <f t="shared" si="47"/>
        <v/>
      </c>
      <c r="Y107" s="43" t="str">
        <f t="shared" si="47"/>
        <v/>
      </c>
      <c r="Z107" s="43" t="str">
        <f t="shared" si="47"/>
        <v/>
      </c>
      <c r="AA107" s="43" t="str">
        <f t="shared" si="47"/>
        <v/>
      </c>
      <c r="AB107" s="43" t="str">
        <f t="shared" si="47"/>
        <v/>
      </c>
      <c r="AC107" s="43" t="str">
        <f t="shared" si="47"/>
        <v/>
      </c>
      <c r="AD107" s="43" t="str">
        <f t="shared" si="47"/>
        <v/>
      </c>
      <c r="AE107" s="43" t="str">
        <f t="shared" si="47"/>
        <v/>
      </c>
      <c r="AF107" s="43" t="str">
        <f t="shared" si="47"/>
        <v/>
      </c>
      <c r="AG107" s="43" t="str">
        <f t="shared" si="47"/>
        <v/>
      </c>
      <c r="AH107" s="44" t="str">
        <f t="shared" si="47"/>
        <v/>
      </c>
      <c r="AI107" s="44" t="str">
        <f t="shared" si="47"/>
        <v/>
      </c>
      <c r="AJ107" s="45" t="str">
        <f t="shared" si="47"/>
        <v/>
      </c>
      <c r="AK107" s="162"/>
      <c r="AL107" s="156"/>
      <c r="AM107" s="127"/>
      <c r="AN107" s="130"/>
      <c r="AO107" s="133"/>
      <c r="AP107" s="136"/>
      <c r="AQ107" s="136"/>
      <c r="AR107" s="124"/>
      <c r="AS107" s="124"/>
      <c r="AT107" s="124"/>
      <c r="AU107" s="124"/>
      <c r="AV107" s="124"/>
      <c r="AW107" s="124"/>
      <c r="AX107" s="124"/>
      <c r="AY107" s="95"/>
      <c r="AZ107" s="95"/>
      <c r="BA107" s="98"/>
    </row>
    <row r="108" spans="1:53" ht="13.5" customHeight="1" thickBot="1" x14ac:dyDescent="0.3">
      <c r="A108" s="142"/>
      <c r="B108" s="145"/>
      <c r="C108" s="148"/>
      <c r="D108" s="151"/>
      <c r="E108" s="52"/>
      <c r="F108" s="47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9"/>
      <c r="AK108" s="163"/>
      <c r="AL108" s="157"/>
      <c r="AM108" s="128"/>
      <c r="AN108" s="131"/>
      <c r="AO108" s="134"/>
      <c r="AP108" s="137"/>
      <c r="AQ108" s="137"/>
      <c r="AR108" s="125"/>
      <c r="AS108" s="125"/>
      <c r="AT108" s="125"/>
      <c r="AU108" s="125"/>
      <c r="AV108" s="125"/>
      <c r="AW108" s="125"/>
      <c r="AX108" s="125"/>
      <c r="AY108" s="96"/>
      <c r="AZ108" s="96"/>
      <c r="BA108" s="99"/>
    </row>
    <row r="109" spans="1:53" ht="12.75" customHeight="1" x14ac:dyDescent="0.25">
      <c r="A109" s="140">
        <v>25</v>
      </c>
      <c r="B109" s="143" t="str">
        <f>IFERROR(VLOOKUP($C109,[1]Списки!$A$1:$C$3999,2,0),"")</f>
        <v/>
      </c>
      <c r="C109" s="146"/>
      <c r="D109" s="149" t="str">
        <f>IFERROR(VLOOKUP($C109,[1]Списки!$A$1:$C$3999,3,0),"")</f>
        <v/>
      </c>
      <c r="E109" s="50"/>
      <c r="F109" s="34" t="str">
        <f>VLOOKUP(F$11,[1]Графік!$E$5:$H$32,3,0)</f>
        <v>ВВ</v>
      </c>
      <c r="G109" s="35" t="str">
        <f>VLOOKUP(G$11,[1]Графік!$E$5:$H$32,3,0)</f>
        <v>ВВ</v>
      </c>
      <c r="H109" s="35" t="str">
        <f>VLOOKUP(H$11,[1]Графік!$E$5:$H$32,3,0)</f>
        <v>Р</v>
      </c>
      <c r="I109" s="35" t="str">
        <f>VLOOKUP(I$11,[1]Графік!$E$5:$H$32,3,0)</f>
        <v>Р</v>
      </c>
      <c r="J109" s="35" t="str">
        <f>VLOOKUP(J$11,[1]Графік!$E$5:$H$32,3,0)</f>
        <v>Р</v>
      </c>
      <c r="K109" s="35" t="str">
        <f>VLOOKUP(K$11,[1]Графік!$E$5:$H$32,3,0)</f>
        <v>Р</v>
      </c>
      <c r="L109" s="35" t="str">
        <f>VLOOKUP(L$11,[1]Графік!$E$5:$H$32,3,0)</f>
        <v>ВВ</v>
      </c>
      <c r="M109" s="35" t="str">
        <f>VLOOKUP(M$11,[1]Графік!$E$5:$H$32,3,0)</f>
        <v>ВВ</v>
      </c>
      <c r="N109" s="35" t="str">
        <f>VLOOKUP(N$11,[1]Графік!$E$5:$H$32,3,0)</f>
        <v>Р</v>
      </c>
      <c r="O109" s="35" t="str">
        <f>VLOOKUP(O$11,[1]Графік!$E$5:$H$32,3,0)</f>
        <v>Р</v>
      </c>
      <c r="P109" s="35" t="str">
        <f>VLOOKUP(P$11,[1]Графік!$E$5:$H$32,3,0)</f>
        <v>Р</v>
      </c>
      <c r="Q109" s="35" t="str">
        <f>VLOOKUP(Q$11,[1]Графік!$E$5:$H$32,3,0)</f>
        <v>Р</v>
      </c>
      <c r="R109" s="35" t="str">
        <f>VLOOKUP(R$11,[1]Графік!$E$5:$H$32,3,0)</f>
        <v>ВВ</v>
      </c>
      <c r="S109" s="35" t="str">
        <f>VLOOKUP(S$11,[1]Графік!$E$5:$H$32,3,0)</f>
        <v>ВВ</v>
      </c>
      <c r="T109" s="35" t="str">
        <f>VLOOKUP(T$11,[1]Графік!$E$5:$H$32,3,0)</f>
        <v>Р</v>
      </c>
      <c r="U109" s="35" t="str">
        <f>VLOOKUP(U$11,[1]Графік!$E$5:$H$32,3,0)</f>
        <v>Р</v>
      </c>
      <c r="V109" s="35" t="str">
        <f>VLOOKUP(V$11,[1]Графік!$E$5:$H$32,3,0)</f>
        <v>Р</v>
      </c>
      <c r="W109" s="35" t="str">
        <f>VLOOKUP(W$11,[1]Графік!$E$5:$H$32,3,0)</f>
        <v>Р</v>
      </c>
      <c r="X109" s="35" t="str">
        <f>VLOOKUP(X$11,[1]Графік!$E$5:$H$32,3,0)</f>
        <v>ВВ</v>
      </c>
      <c r="Y109" s="35" t="str">
        <f>VLOOKUP(Y$11,[1]Графік!$E$5:$H$32,3,0)</f>
        <v>ВВ</v>
      </c>
      <c r="Z109" s="35" t="str">
        <f>VLOOKUP(Z$11,[1]Графік!$E$5:$H$32,3,0)</f>
        <v>Р</v>
      </c>
      <c r="AA109" s="35" t="str">
        <f>VLOOKUP(AA$11,[1]Графік!$E$5:$H$32,3,0)</f>
        <v>Р</v>
      </c>
      <c r="AB109" s="35" t="str">
        <f>VLOOKUP(AB$11,[1]Графік!$E$5:$H$32,3,0)</f>
        <v>Р</v>
      </c>
      <c r="AC109" s="35" t="str">
        <f>VLOOKUP(AC$11,[1]Графік!$E$5:$H$32,3,0)</f>
        <v>Р</v>
      </c>
      <c r="AD109" s="35" t="str">
        <f>VLOOKUP(AD$11,[1]Графік!$E$5:$H$32,3,0)</f>
        <v>ВВ</v>
      </c>
      <c r="AE109" s="35" t="str">
        <f>VLOOKUP(AE$11,[1]Графік!$E$5:$H$32,3,0)</f>
        <v>ВВ</v>
      </c>
      <c r="AF109" s="35" t="str">
        <f>VLOOKUP(AF$11,[1]Графік!$E$5:$H$32,3,0)</f>
        <v>Р</v>
      </c>
      <c r="AG109" s="35" t="str">
        <f>VLOOKUP(AG$11,[1]Графік!$E$5:$H$32,3,0)</f>
        <v>Р</v>
      </c>
      <c r="AH109" s="35"/>
      <c r="AI109" s="35"/>
      <c r="AJ109" s="36"/>
      <c r="AK109" s="162">
        <f ca="1">SUMIF($F109:$AJ112,"Р",$F110:$AJ110)</f>
        <v>144</v>
      </c>
      <c r="AL109" s="156">
        <f ca="1">SUMIF($F111:$AJ112,"НУ",$F112:$AJ112)</f>
        <v>0</v>
      </c>
      <c r="AM109" s="127">
        <f ca="1">SUMIF(F109:AJ112,"РВ",F110:AJ110)</f>
        <v>0</v>
      </c>
      <c r="AN109" s="130">
        <f ca="1">AK109+AL109+AM109</f>
        <v>144</v>
      </c>
      <c r="AO109" s="133">
        <f ca="1">AK109/8</f>
        <v>18</v>
      </c>
      <c r="AP109" s="136">
        <f>COUNTIF($F109:$AJ112,"=ВВ")</f>
        <v>10</v>
      </c>
      <c r="AQ109" s="136">
        <f>COUNTIF($F109:$AJ112,"=В")</f>
        <v>0</v>
      </c>
      <c r="AR109" s="124">
        <f>COUNTIF($F109:$AJ112,"=НА")</f>
        <v>0</v>
      </c>
      <c r="AS109" s="124">
        <f>COUNTIF(F109:AJ112,"=ТН")</f>
        <v>0</v>
      </c>
      <c r="AT109" s="124">
        <f>COUNTIF($F109:$AJ112,"=ВД")</f>
        <v>0</v>
      </c>
      <c r="AU109" s="124">
        <f>COUNTIF($F109:$AJ112,"=ВП")</f>
        <v>0</v>
      </c>
      <c r="AV109" s="124">
        <f>COUNTIF($F109:$AJ112,"=ДД")</f>
        <v>0</v>
      </c>
      <c r="AW109" s="124">
        <f>COUNTIF($F109:$AJ112,"=П")</f>
        <v>0</v>
      </c>
      <c r="AX109" s="124">
        <f>COUNTIF($F109:$AJ112,"=ПР")</f>
        <v>0</v>
      </c>
      <c r="AY109" s="95">
        <f>COUNTIF($F109:$AJ112,"=І")</f>
        <v>0</v>
      </c>
      <c r="AZ109" s="95">
        <f>COUNTIF($F109:$AJ112,"=НЗ")</f>
        <v>0</v>
      </c>
      <c r="BA109" s="97" t="str">
        <f>IF(C109&gt;1,[1]Графік!$H$36,"")</f>
        <v/>
      </c>
    </row>
    <row r="110" spans="1:53" ht="12.75" customHeight="1" x14ac:dyDescent="0.25">
      <c r="A110" s="141"/>
      <c r="B110" s="144"/>
      <c r="C110" s="147"/>
      <c r="D110" s="150"/>
      <c r="E110" s="51"/>
      <c r="F110" s="38" t="str">
        <f t="shared" ref="F110:AG110" si="48">IF(F109="Р",8,"")</f>
        <v/>
      </c>
      <c r="G110" s="39" t="str">
        <f t="shared" si="48"/>
        <v/>
      </c>
      <c r="H110" s="39">
        <f t="shared" si="48"/>
        <v>8</v>
      </c>
      <c r="I110" s="39">
        <f t="shared" si="48"/>
        <v>8</v>
      </c>
      <c r="J110" s="39">
        <f t="shared" si="48"/>
        <v>8</v>
      </c>
      <c r="K110" s="39">
        <f t="shared" si="48"/>
        <v>8</v>
      </c>
      <c r="L110" s="39" t="str">
        <f t="shared" si="48"/>
        <v/>
      </c>
      <c r="M110" s="39" t="str">
        <f t="shared" si="48"/>
        <v/>
      </c>
      <c r="N110" s="39">
        <f t="shared" si="48"/>
        <v>8</v>
      </c>
      <c r="O110" s="39">
        <f t="shared" si="48"/>
        <v>8</v>
      </c>
      <c r="P110" s="39">
        <f t="shared" si="48"/>
        <v>8</v>
      </c>
      <c r="Q110" s="39">
        <f t="shared" si="48"/>
        <v>8</v>
      </c>
      <c r="R110" s="39" t="str">
        <f t="shared" si="48"/>
        <v/>
      </c>
      <c r="S110" s="39" t="str">
        <f t="shared" si="48"/>
        <v/>
      </c>
      <c r="T110" s="39">
        <f t="shared" si="48"/>
        <v>8</v>
      </c>
      <c r="U110" s="39">
        <f t="shared" si="48"/>
        <v>8</v>
      </c>
      <c r="V110" s="39">
        <f t="shared" si="48"/>
        <v>8</v>
      </c>
      <c r="W110" s="39">
        <f t="shared" si="48"/>
        <v>8</v>
      </c>
      <c r="X110" s="39" t="str">
        <f t="shared" si="48"/>
        <v/>
      </c>
      <c r="Y110" s="39" t="str">
        <f t="shared" si="48"/>
        <v/>
      </c>
      <c r="Z110" s="39">
        <f t="shared" si="48"/>
        <v>8</v>
      </c>
      <c r="AA110" s="39">
        <f t="shared" si="48"/>
        <v>8</v>
      </c>
      <c r="AB110" s="39">
        <f t="shared" si="48"/>
        <v>8</v>
      </c>
      <c r="AC110" s="39">
        <f t="shared" si="48"/>
        <v>8</v>
      </c>
      <c r="AD110" s="39" t="str">
        <f t="shared" si="48"/>
        <v/>
      </c>
      <c r="AE110" s="39" t="str">
        <f t="shared" si="48"/>
        <v/>
      </c>
      <c r="AF110" s="39">
        <f t="shared" si="48"/>
        <v>8</v>
      </c>
      <c r="AG110" s="39">
        <f t="shared" si="48"/>
        <v>8</v>
      </c>
      <c r="AH110" s="39"/>
      <c r="AI110" s="39"/>
      <c r="AJ110" s="40"/>
      <c r="AK110" s="162"/>
      <c r="AL110" s="156"/>
      <c r="AM110" s="127"/>
      <c r="AN110" s="130"/>
      <c r="AO110" s="133"/>
      <c r="AP110" s="136"/>
      <c r="AQ110" s="136"/>
      <c r="AR110" s="124"/>
      <c r="AS110" s="124"/>
      <c r="AT110" s="124"/>
      <c r="AU110" s="124"/>
      <c r="AV110" s="124"/>
      <c r="AW110" s="124"/>
      <c r="AX110" s="124"/>
      <c r="AY110" s="95"/>
      <c r="AZ110" s="95"/>
      <c r="BA110" s="98"/>
    </row>
    <row r="111" spans="1:53" ht="12.75" customHeight="1" x14ac:dyDescent="0.25">
      <c r="A111" s="141"/>
      <c r="B111" s="144"/>
      <c r="C111" s="147"/>
      <c r="D111" s="150"/>
      <c r="E111" s="51"/>
      <c r="F111" s="42" t="str">
        <f t="shared" ref="F111:AJ111" si="49">IF(F112&gt;0,"НУ","")</f>
        <v/>
      </c>
      <c r="G111" s="43" t="str">
        <f t="shared" si="49"/>
        <v/>
      </c>
      <c r="H111" s="43" t="str">
        <f t="shared" si="49"/>
        <v/>
      </c>
      <c r="I111" s="43" t="str">
        <f t="shared" si="49"/>
        <v/>
      </c>
      <c r="J111" s="43" t="str">
        <f t="shared" si="49"/>
        <v/>
      </c>
      <c r="K111" s="43" t="str">
        <f t="shared" si="49"/>
        <v/>
      </c>
      <c r="L111" s="43" t="str">
        <f t="shared" si="49"/>
        <v/>
      </c>
      <c r="M111" s="43" t="str">
        <f t="shared" si="49"/>
        <v/>
      </c>
      <c r="N111" s="43" t="str">
        <f t="shared" si="49"/>
        <v/>
      </c>
      <c r="O111" s="43" t="str">
        <f t="shared" si="49"/>
        <v/>
      </c>
      <c r="P111" s="43" t="str">
        <f t="shared" si="49"/>
        <v/>
      </c>
      <c r="Q111" s="43" t="str">
        <f t="shared" si="49"/>
        <v/>
      </c>
      <c r="R111" s="43" t="str">
        <f t="shared" si="49"/>
        <v/>
      </c>
      <c r="S111" s="43" t="str">
        <f t="shared" si="49"/>
        <v/>
      </c>
      <c r="T111" s="43" t="str">
        <f t="shared" si="49"/>
        <v/>
      </c>
      <c r="U111" s="43" t="str">
        <f t="shared" si="49"/>
        <v/>
      </c>
      <c r="V111" s="43" t="str">
        <f t="shared" si="49"/>
        <v/>
      </c>
      <c r="W111" s="43" t="str">
        <f t="shared" si="49"/>
        <v/>
      </c>
      <c r="X111" s="43" t="str">
        <f t="shared" si="49"/>
        <v/>
      </c>
      <c r="Y111" s="43" t="str">
        <f t="shared" si="49"/>
        <v/>
      </c>
      <c r="Z111" s="43" t="str">
        <f t="shared" si="49"/>
        <v/>
      </c>
      <c r="AA111" s="43" t="str">
        <f t="shared" si="49"/>
        <v/>
      </c>
      <c r="AB111" s="43" t="str">
        <f t="shared" si="49"/>
        <v/>
      </c>
      <c r="AC111" s="43" t="str">
        <f t="shared" si="49"/>
        <v/>
      </c>
      <c r="AD111" s="43" t="str">
        <f t="shared" si="49"/>
        <v/>
      </c>
      <c r="AE111" s="43" t="str">
        <f t="shared" si="49"/>
        <v/>
      </c>
      <c r="AF111" s="43" t="str">
        <f t="shared" si="49"/>
        <v/>
      </c>
      <c r="AG111" s="43" t="str">
        <f t="shared" si="49"/>
        <v/>
      </c>
      <c r="AH111" s="44" t="str">
        <f t="shared" si="49"/>
        <v/>
      </c>
      <c r="AI111" s="44" t="str">
        <f t="shared" si="49"/>
        <v/>
      </c>
      <c r="AJ111" s="45" t="str">
        <f t="shared" si="49"/>
        <v/>
      </c>
      <c r="AK111" s="162"/>
      <c r="AL111" s="156"/>
      <c r="AM111" s="127"/>
      <c r="AN111" s="130"/>
      <c r="AO111" s="133"/>
      <c r="AP111" s="136"/>
      <c r="AQ111" s="136"/>
      <c r="AR111" s="124"/>
      <c r="AS111" s="124"/>
      <c r="AT111" s="124"/>
      <c r="AU111" s="124"/>
      <c r="AV111" s="124"/>
      <c r="AW111" s="124"/>
      <c r="AX111" s="124"/>
      <c r="AY111" s="95"/>
      <c r="AZ111" s="95"/>
      <c r="BA111" s="98"/>
    </row>
    <row r="112" spans="1:53" ht="13.5" customHeight="1" thickBot="1" x14ac:dyDescent="0.3">
      <c r="A112" s="142"/>
      <c r="B112" s="145"/>
      <c r="C112" s="148"/>
      <c r="D112" s="151"/>
      <c r="E112" s="52"/>
      <c r="F112" s="47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9"/>
      <c r="AK112" s="163"/>
      <c r="AL112" s="157"/>
      <c r="AM112" s="128"/>
      <c r="AN112" s="131"/>
      <c r="AO112" s="134"/>
      <c r="AP112" s="137"/>
      <c r="AQ112" s="137"/>
      <c r="AR112" s="125"/>
      <c r="AS112" s="125"/>
      <c r="AT112" s="125"/>
      <c r="AU112" s="125"/>
      <c r="AV112" s="125"/>
      <c r="AW112" s="125"/>
      <c r="AX112" s="125"/>
      <c r="AY112" s="96"/>
      <c r="AZ112" s="96"/>
      <c r="BA112" s="99"/>
    </row>
    <row r="113" spans="1:53" ht="12.75" customHeight="1" x14ac:dyDescent="0.25">
      <c r="A113" s="140">
        <v>26</v>
      </c>
      <c r="B113" s="143" t="str">
        <f>IFERROR(VLOOKUP($C113,[1]Списки!$A$1:$C$3999,2,0),"")</f>
        <v/>
      </c>
      <c r="C113" s="146"/>
      <c r="D113" s="149" t="str">
        <f>IFERROR(VLOOKUP($C113,[1]Списки!$A$1:$C$3999,3,0),"")</f>
        <v/>
      </c>
      <c r="E113" s="50"/>
      <c r="F113" s="34" t="str">
        <f>VLOOKUP(F$11,[1]Графік!$E$5:$H$32,3,0)</f>
        <v>ВВ</v>
      </c>
      <c r="G113" s="35" t="str">
        <f>VLOOKUP(G$11,[1]Графік!$E$5:$H$32,3,0)</f>
        <v>ВВ</v>
      </c>
      <c r="H113" s="35" t="str">
        <f>VLOOKUP(H$11,[1]Графік!$E$5:$H$32,3,0)</f>
        <v>Р</v>
      </c>
      <c r="I113" s="35" t="str">
        <f>VLOOKUP(I$11,[1]Графік!$E$5:$H$32,3,0)</f>
        <v>Р</v>
      </c>
      <c r="J113" s="35" t="str">
        <f>VLOOKUP(J$11,[1]Графік!$E$5:$H$32,3,0)</f>
        <v>Р</v>
      </c>
      <c r="K113" s="35" t="str">
        <f>VLOOKUP(K$11,[1]Графік!$E$5:$H$32,3,0)</f>
        <v>Р</v>
      </c>
      <c r="L113" s="35" t="str">
        <f>VLOOKUP(L$11,[1]Графік!$E$5:$H$32,3,0)</f>
        <v>ВВ</v>
      </c>
      <c r="M113" s="35" t="str">
        <f>VLOOKUP(M$11,[1]Графік!$E$5:$H$32,3,0)</f>
        <v>ВВ</v>
      </c>
      <c r="N113" s="35" t="str">
        <f>VLOOKUP(N$11,[1]Графік!$E$5:$H$32,3,0)</f>
        <v>Р</v>
      </c>
      <c r="O113" s="35" t="str">
        <f>VLOOKUP(O$11,[1]Графік!$E$5:$H$32,3,0)</f>
        <v>Р</v>
      </c>
      <c r="P113" s="35" t="str">
        <f>VLOOKUP(P$11,[1]Графік!$E$5:$H$32,3,0)</f>
        <v>Р</v>
      </c>
      <c r="Q113" s="35" t="str">
        <f>VLOOKUP(Q$11,[1]Графік!$E$5:$H$32,3,0)</f>
        <v>Р</v>
      </c>
      <c r="R113" s="35" t="str">
        <f>VLOOKUP(R$11,[1]Графік!$E$5:$H$32,3,0)</f>
        <v>ВВ</v>
      </c>
      <c r="S113" s="35" t="str">
        <f>VLOOKUP(S$11,[1]Графік!$E$5:$H$32,3,0)</f>
        <v>ВВ</v>
      </c>
      <c r="T113" s="35" t="str">
        <f>VLOOKUP(T$11,[1]Графік!$E$5:$H$32,3,0)</f>
        <v>Р</v>
      </c>
      <c r="U113" s="35" t="str">
        <f>VLOOKUP(U$11,[1]Графік!$E$5:$H$32,3,0)</f>
        <v>Р</v>
      </c>
      <c r="V113" s="35" t="str">
        <f>VLOOKUP(V$11,[1]Графік!$E$5:$H$32,3,0)</f>
        <v>Р</v>
      </c>
      <c r="W113" s="35" t="str">
        <f>VLOOKUP(W$11,[1]Графік!$E$5:$H$32,3,0)</f>
        <v>Р</v>
      </c>
      <c r="X113" s="35" t="str">
        <f>VLOOKUP(X$11,[1]Графік!$E$5:$H$32,3,0)</f>
        <v>ВВ</v>
      </c>
      <c r="Y113" s="35" t="str">
        <f>VLOOKUP(Y$11,[1]Графік!$E$5:$H$32,3,0)</f>
        <v>ВВ</v>
      </c>
      <c r="Z113" s="35" t="str">
        <f>VLOOKUP(Z$11,[1]Графік!$E$5:$H$32,3,0)</f>
        <v>Р</v>
      </c>
      <c r="AA113" s="35" t="str">
        <f>VLOOKUP(AA$11,[1]Графік!$E$5:$H$32,3,0)</f>
        <v>Р</v>
      </c>
      <c r="AB113" s="35" t="str">
        <f>VLOOKUP(AB$11,[1]Графік!$E$5:$H$32,3,0)</f>
        <v>Р</v>
      </c>
      <c r="AC113" s="35" t="str">
        <f>VLOOKUP(AC$11,[1]Графік!$E$5:$H$32,3,0)</f>
        <v>Р</v>
      </c>
      <c r="AD113" s="35" t="str">
        <f>VLOOKUP(AD$11,[1]Графік!$E$5:$H$32,3,0)</f>
        <v>ВВ</v>
      </c>
      <c r="AE113" s="35" t="str">
        <f>VLOOKUP(AE$11,[1]Графік!$E$5:$H$32,3,0)</f>
        <v>ВВ</v>
      </c>
      <c r="AF113" s="35" t="str">
        <f>VLOOKUP(AF$11,[1]Графік!$E$5:$H$32,3,0)</f>
        <v>Р</v>
      </c>
      <c r="AG113" s="35" t="str">
        <f>VLOOKUP(AG$11,[1]Графік!$E$5:$H$32,3,0)</f>
        <v>Р</v>
      </c>
      <c r="AH113" s="35"/>
      <c r="AI113" s="35"/>
      <c r="AJ113" s="36"/>
      <c r="AK113" s="162">
        <f ca="1">SUMIF($F113:$AJ116,"Р",$F114:$AJ114)</f>
        <v>144</v>
      </c>
      <c r="AL113" s="156">
        <f ca="1">SUMIF($F115:$AJ116,"НУ",$F116:$AJ116)</f>
        <v>0</v>
      </c>
      <c r="AM113" s="127">
        <f ca="1">SUMIF(F113:AJ116,"РВ",F114:AJ114)</f>
        <v>0</v>
      </c>
      <c r="AN113" s="130">
        <f ca="1">AK113+AL113+AM113</f>
        <v>144</v>
      </c>
      <c r="AO113" s="133">
        <f ca="1">AK113/8</f>
        <v>18</v>
      </c>
      <c r="AP113" s="136">
        <f>COUNTIF($F113:$AJ116,"=ВВ")</f>
        <v>10</v>
      </c>
      <c r="AQ113" s="136">
        <f>COUNTIF($F113:$AJ116,"=В")</f>
        <v>0</v>
      </c>
      <c r="AR113" s="124">
        <f>COUNTIF($F113:$AJ116,"=НА")</f>
        <v>0</v>
      </c>
      <c r="AS113" s="124">
        <f>COUNTIF(F113:AJ116,"=ТН")</f>
        <v>0</v>
      </c>
      <c r="AT113" s="124">
        <f>COUNTIF($F113:$AJ116,"=ВД")</f>
        <v>0</v>
      </c>
      <c r="AU113" s="124">
        <f>COUNTIF($F113:$AJ116,"=ВП")</f>
        <v>0</v>
      </c>
      <c r="AV113" s="124">
        <f>COUNTIF($F113:$AJ116,"=ДД")</f>
        <v>0</v>
      </c>
      <c r="AW113" s="124">
        <f>COUNTIF($F113:$AJ116,"=П")</f>
        <v>0</v>
      </c>
      <c r="AX113" s="124">
        <f>COUNTIF($F113:$AJ116,"=ПР")</f>
        <v>0</v>
      </c>
      <c r="AY113" s="95">
        <f>COUNTIF($F113:$AJ116,"=І")</f>
        <v>0</v>
      </c>
      <c r="AZ113" s="95">
        <f>COUNTIF($F113:$AJ116,"=НЗ")</f>
        <v>0</v>
      </c>
      <c r="BA113" s="97" t="str">
        <f>IF(C113&gt;1,[1]Графік!$H$36,"")</f>
        <v/>
      </c>
    </row>
    <row r="114" spans="1:53" ht="12.75" customHeight="1" x14ac:dyDescent="0.25">
      <c r="A114" s="141"/>
      <c r="B114" s="144"/>
      <c r="C114" s="147"/>
      <c r="D114" s="150"/>
      <c r="E114" s="51"/>
      <c r="F114" s="38" t="str">
        <f t="shared" ref="F114:AG114" si="50">IF(F113="Р",8,"")</f>
        <v/>
      </c>
      <c r="G114" s="39" t="str">
        <f t="shared" si="50"/>
        <v/>
      </c>
      <c r="H114" s="39">
        <f t="shared" si="50"/>
        <v>8</v>
      </c>
      <c r="I114" s="39">
        <f t="shared" si="50"/>
        <v>8</v>
      </c>
      <c r="J114" s="39">
        <f t="shared" si="50"/>
        <v>8</v>
      </c>
      <c r="K114" s="39">
        <f t="shared" si="50"/>
        <v>8</v>
      </c>
      <c r="L114" s="39" t="str">
        <f t="shared" si="50"/>
        <v/>
      </c>
      <c r="M114" s="39" t="str">
        <f t="shared" si="50"/>
        <v/>
      </c>
      <c r="N114" s="39">
        <f t="shared" si="50"/>
        <v>8</v>
      </c>
      <c r="O114" s="39">
        <f t="shared" si="50"/>
        <v>8</v>
      </c>
      <c r="P114" s="39">
        <f t="shared" si="50"/>
        <v>8</v>
      </c>
      <c r="Q114" s="39">
        <f t="shared" si="50"/>
        <v>8</v>
      </c>
      <c r="R114" s="39" t="str">
        <f t="shared" si="50"/>
        <v/>
      </c>
      <c r="S114" s="39" t="str">
        <f t="shared" si="50"/>
        <v/>
      </c>
      <c r="T114" s="39">
        <f t="shared" si="50"/>
        <v>8</v>
      </c>
      <c r="U114" s="39">
        <f t="shared" si="50"/>
        <v>8</v>
      </c>
      <c r="V114" s="39">
        <f t="shared" si="50"/>
        <v>8</v>
      </c>
      <c r="W114" s="39">
        <f t="shared" si="50"/>
        <v>8</v>
      </c>
      <c r="X114" s="39" t="str">
        <f t="shared" si="50"/>
        <v/>
      </c>
      <c r="Y114" s="39" t="str">
        <f t="shared" si="50"/>
        <v/>
      </c>
      <c r="Z114" s="39">
        <f t="shared" si="50"/>
        <v>8</v>
      </c>
      <c r="AA114" s="39">
        <f t="shared" si="50"/>
        <v>8</v>
      </c>
      <c r="AB114" s="39">
        <f t="shared" si="50"/>
        <v>8</v>
      </c>
      <c r="AC114" s="39">
        <f t="shared" si="50"/>
        <v>8</v>
      </c>
      <c r="AD114" s="39" t="str">
        <f t="shared" si="50"/>
        <v/>
      </c>
      <c r="AE114" s="39" t="str">
        <f t="shared" si="50"/>
        <v/>
      </c>
      <c r="AF114" s="39">
        <f t="shared" si="50"/>
        <v>8</v>
      </c>
      <c r="AG114" s="39">
        <f t="shared" si="50"/>
        <v>8</v>
      </c>
      <c r="AH114" s="39"/>
      <c r="AI114" s="39"/>
      <c r="AJ114" s="40"/>
      <c r="AK114" s="162"/>
      <c r="AL114" s="156"/>
      <c r="AM114" s="127"/>
      <c r="AN114" s="130"/>
      <c r="AO114" s="133"/>
      <c r="AP114" s="136"/>
      <c r="AQ114" s="136"/>
      <c r="AR114" s="124"/>
      <c r="AS114" s="124"/>
      <c r="AT114" s="124"/>
      <c r="AU114" s="124"/>
      <c r="AV114" s="124"/>
      <c r="AW114" s="124"/>
      <c r="AX114" s="124"/>
      <c r="AY114" s="95"/>
      <c r="AZ114" s="95"/>
      <c r="BA114" s="98"/>
    </row>
    <row r="115" spans="1:53" ht="12.75" customHeight="1" x14ac:dyDescent="0.25">
      <c r="A115" s="141"/>
      <c r="B115" s="144"/>
      <c r="C115" s="147"/>
      <c r="D115" s="150"/>
      <c r="E115" s="51"/>
      <c r="F115" s="42" t="str">
        <f t="shared" ref="F115:AJ115" si="51">IF(F116&gt;0,"НУ","")</f>
        <v/>
      </c>
      <c r="G115" s="43" t="str">
        <f t="shared" si="51"/>
        <v/>
      </c>
      <c r="H115" s="43" t="str">
        <f t="shared" si="51"/>
        <v/>
      </c>
      <c r="I115" s="43" t="str">
        <f t="shared" si="51"/>
        <v/>
      </c>
      <c r="J115" s="43" t="str">
        <f t="shared" si="51"/>
        <v/>
      </c>
      <c r="K115" s="43" t="str">
        <f t="shared" si="51"/>
        <v/>
      </c>
      <c r="L115" s="43" t="str">
        <f t="shared" si="51"/>
        <v/>
      </c>
      <c r="M115" s="43" t="str">
        <f t="shared" si="51"/>
        <v/>
      </c>
      <c r="N115" s="43" t="str">
        <f t="shared" si="51"/>
        <v/>
      </c>
      <c r="O115" s="43" t="str">
        <f t="shared" si="51"/>
        <v/>
      </c>
      <c r="P115" s="43" t="str">
        <f t="shared" si="51"/>
        <v/>
      </c>
      <c r="Q115" s="43" t="str">
        <f t="shared" si="51"/>
        <v/>
      </c>
      <c r="R115" s="43" t="str">
        <f t="shared" si="51"/>
        <v/>
      </c>
      <c r="S115" s="43" t="str">
        <f t="shared" si="51"/>
        <v/>
      </c>
      <c r="T115" s="43" t="str">
        <f t="shared" si="51"/>
        <v/>
      </c>
      <c r="U115" s="43" t="str">
        <f t="shared" si="51"/>
        <v/>
      </c>
      <c r="V115" s="43" t="str">
        <f t="shared" si="51"/>
        <v/>
      </c>
      <c r="W115" s="43" t="str">
        <f t="shared" si="51"/>
        <v/>
      </c>
      <c r="X115" s="43" t="str">
        <f t="shared" si="51"/>
        <v/>
      </c>
      <c r="Y115" s="43" t="str">
        <f t="shared" si="51"/>
        <v/>
      </c>
      <c r="Z115" s="43" t="str">
        <f t="shared" si="51"/>
        <v/>
      </c>
      <c r="AA115" s="43" t="str">
        <f t="shared" si="51"/>
        <v/>
      </c>
      <c r="AB115" s="43" t="str">
        <f t="shared" si="51"/>
        <v/>
      </c>
      <c r="AC115" s="43" t="str">
        <f t="shared" si="51"/>
        <v/>
      </c>
      <c r="AD115" s="43" t="str">
        <f t="shared" si="51"/>
        <v/>
      </c>
      <c r="AE115" s="43" t="str">
        <f t="shared" si="51"/>
        <v/>
      </c>
      <c r="AF115" s="43" t="str">
        <f t="shared" si="51"/>
        <v/>
      </c>
      <c r="AG115" s="43" t="str">
        <f t="shared" si="51"/>
        <v/>
      </c>
      <c r="AH115" s="44" t="str">
        <f t="shared" si="51"/>
        <v/>
      </c>
      <c r="AI115" s="44" t="str">
        <f t="shared" si="51"/>
        <v/>
      </c>
      <c r="AJ115" s="45" t="str">
        <f t="shared" si="51"/>
        <v/>
      </c>
      <c r="AK115" s="162"/>
      <c r="AL115" s="156"/>
      <c r="AM115" s="127"/>
      <c r="AN115" s="130"/>
      <c r="AO115" s="133"/>
      <c r="AP115" s="136"/>
      <c r="AQ115" s="136"/>
      <c r="AR115" s="124"/>
      <c r="AS115" s="124"/>
      <c r="AT115" s="124"/>
      <c r="AU115" s="124"/>
      <c r="AV115" s="124"/>
      <c r="AW115" s="124"/>
      <c r="AX115" s="124"/>
      <c r="AY115" s="95"/>
      <c r="AZ115" s="95"/>
      <c r="BA115" s="98"/>
    </row>
    <row r="116" spans="1:53" ht="13.5" customHeight="1" thickBot="1" x14ac:dyDescent="0.3">
      <c r="A116" s="142"/>
      <c r="B116" s="145"/>
      <c r="C116" s="148"/>
      <c r="D116" s="151"/>
      <c r="E116" s="52"/>
      <c r="F116" s="47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9"/>
      <c r="AK116" s="163"/>
      <c r="AL116" s="157"/>
      <c r="AM116" s="128"/>
      <c r="AN116" s="131"/>
      <c r="AO116" s="134"/>
      <c r="AP116" s="137"/>
      <c r="AQ116" s="137"/>
      <c r="AR116" s="125"/>
      <c r="AS116" s="125"/>
      <c r="AT116" s="125"/>
      <c r="AU116" s="125"/>
      <c r="AV116" s="125"/>
      <c r="AW116" s="125"/>
      <c r="AX116" s="125"/>
      <c r="AY116" s="96"/>
      <c r="AZ116" s="96"/>
      <c r="BA116" s="99"/>
    </row>
    <row r="117" spans="1:53" ht="12.75" customHeight="1" x14ac:dyDescent="0.25">
      <c r="A117" s="140">
        <v>27</v>
      </c>
      <c r="B117" s="143" t="str">
        <f>IFERROR(VLOOKUP($C117,[1]Списки!$A$1:$C$3999,2,0),"")</f>
        <v/>
      </c>
      <c r="C117" s="146"/>
      <c r="D117" s="149" t="str">
        <f>IFERROR(VLOOKUP($C117,[1]Списки!$A$1:$C$3999,3,0),"")</f>
        <v/>
      </c>
      <c r="E117" s="50"/>
      <c r="F117" s="34" t="str">
        <f>VLOOKUP(F$11,[1]Графік!$E$5:$H$32,3,0)</f>
        <v>ВВ</v>
      </c>
      <c r="G117" s="35" t="str">
        <f>VLOOKUP(G$11,[1]Графік!$E$5:$H$32,3,0)</f>
        <v>ВВ</v>
      </c>
      <c r="H117" s="35" t="str">
        <f>VLOOKUP(H$11,[1]Графік!$E$5:$H$32,3,0)</f>
        <v>Р</v>
      </c>
      <c r="I117" s="35" t="str">
        <f>VLOOKUP(I$11,[1]Графік!$E$5:$H$32,3,0)</f>
        <v>Р</v>
      </c>
      <c r="J117" s="35" t="str">
        <f>VLOOKUP(J$11,[1]Графік!$E$5:$H$32,3,0)</f>
        <v>Р</v>
      </c>
      <c r="K117" s="35" t="str">
        <f>VLOOKUP(K$11,[1]Графік!$E$5:$H$32,3,0)</f>
        <v>Р</v>
      </c>
      <c r="L117" s="35" t="str">
        <f>VLOOKUP(L$11,[1]Графік!$E$5:$H$32,3,0)</f>
        <v>ВВ</v>
      </c>
      <c r="M117" s="35" t="str">
        <f>VLOOKUP(M$11,[1]Графік!$E$5:$H$32,3,0)</f>
        <v>ВВ</v>
      </c>
      <c r="N117" s="35" t="str">
        <f>VLOOKUP(N$11,[1]Графік!$E$5:$H$32,3,0)</f>
        <v>Р</v>
      </c>
      <c r="O117" s="35" t="str">
        <f>VLOOKUP(O$11,[1]Графік!$E$5:$H$32,3,0)</f>
        <v>Р</v>
      </c>
      <c r="P117" s="35" t="str">
        <f>VLOOKUP(P$11,[1]Графік!$E$5:$H$32,3,0)</f>
        <v>Р</v>
      </c>
      <c r="Q117" s="35" t="str">
        <f>VLOOKUP(Q$11,[1]Графік!$E$5:$H$32,3,0)</f>
        <v>Р</v>
      </c>
      <c r="R117" s="35" t="str">
        <f>VLOOKUP(R$11,[1]Графік!$E$5:$H$32,3,0)</f>
        <v>ВВ</v>
      </c>
      <c r="S117" s="35" t="str">
        <f>VLOOKUP(S$11,[1]Графік!$E$5:$H$32,3,0)</f>
        <v>ВВ</v>
      </c>
      <c r="T117" s="35" t="str">
        <f>VLOOKUP(T$11,[1]Графік!$E$5:$H$32,3,0)</f>
        <v>Р</v>
      </c>
      <c r="U117" s="35" t="str">
        <f>VLOOKUP(U$11,[1]Графік!$E$5:$H$32,3,0)</f>
        <v>Р</v>
      </c>
      <c r="V117" s="35" t="str">
        <f>VLOOKUP(V$11,[1]Графік!$E$5:$H$32,3,0)</f>
        <v>Р</v>
      </c>
      <c r="W117" s="35" t="str">
        <f>VLOOKUP(W$11,[1]Графік!$E$5:$H$32,3,0)</f>
        <v>Р</v>
      </c>
      <c r="X117" s="35" t="str">
        <f>VLOOKUP(X$11,[1]Графік!$E$5:$H$32,3,0)</f>
        <v>ВВ</v>
      </c>
      <c r="Y117" s="35" t="str">
        <f>VLOOKUP(Y$11,[1]Графік!$E$5:$H$32,3,0)</f>
        <v>ВВ</v>
      </c>
      <c r="Z117" s="35" t="str">
        <f>VLOOKUP(Z$11,[1]Графік!$E$5:$H$32,3,0)</f>
        <v>Р</v>
      </c>
      <c r="AA117" s="35" t="str">
        <f>VLOOKUP(AA$11,[1]Графік!$E$5:$H$32,3,0)</f>
        <v>Р</v>
      </c>
      <c r="AB117" s="35" t="str">
        <f>VLOOKUP(AB$11,[1]Графік!$E$5:$H$32,3,0)</f>
        <v>Р</v>
      </c>
      <c r="AC117" s="35" t="str">
        <f>VLOOKUP(AC$11,[1]Графік!$E$5:$H$32,3,0)</f>
        <v>Р</v>
      </c>
      <c r="AD117" s="35" t="str">
        <f>VLOOKUP(AD$11,[1]Графік!$E$5:$H$32,3,0)</f>
        <v>ВВ</v>
      </c>
      <c r="AE117" s="35" t="str">
        <f>VLOOKUP(AE$11,[1]Графік!$E$5:$H$32,3,0)</f>
        <v>ВВ</v>
      </c>
      <c r="AF117" s="35" t="str">
        <f>VLOOKUP(AF$11,[1]Графік!$E$5:$H$32,3,0)</f>
        <v>Р</v>
      </c>
      <c r="AG117" s="35" t="str">
        <f>VLOOKUP(AG$11,[1]Графік!$E$5:$H$32,3,0)</f>
        <v>Р</v>
      </c>
      <c r="AH117" s="35"/>
      <c r="AI117" s="35"/>
      <c r="AJ117" s="36"/>
      <c r="AK117" s="162">
        <f ca="1">SUMIF($F117:$AJ120,"Р",$F118:$AJ118)</f>
        <v>144</v>
      </c>
      <c r="AL117" s="156">
        <f ca="1">SUMIF($F119:$AJ120,"НУ",$F120:$AJ120)</f>
        <v>0</v>
      </c>
      <c r="AM117" s="127">
        <f ca="1">SUMIF(F117:AJ120,"РВ",F118:AJ118)</f>
        <v>0</v>
      </c>
      <c r="AN117" s="130">
        <f ca="1">AK117+AL117+AM117</f>
        <v>144</v>
      </c>
      <c r="AO117" s="133">
        <f ca="1">AK117/8</f>
        <v>18</v>
      </c>
      <c r="AP117" s="136">
        <f>COUNTIF($F117:$AJ120,"=ВВ")</f>
        <v>10</v>
      </c>
      <c r="AQ117" s="136">
        <f>COUNTIF($F117:$AJ120,"=В")</f>
        <v>0</v>
      </c>
      <c r="AR117" s="124">
        <f>COUNTIF($F117:$AJ120,"=НА")</f>
        <v>0</v>
      </c>
      <c r="AS117" s="124">
        <f>COUNTIF(F117:AJ120,"=ТН")</f>
        <v>0</v>
      </c>
      <c r="AT117" s="124">
        <f>COUNTIF($F117:$AJ120,"=ВД")</f>
        <v>0</v>
      </c>
      <c r="AU117" s="124">
        <f>COUNTIF($F117:$AJ120,"=ВП")</f>
        <v>0</v>
      </c>
      <c r="AV117" s="124">
        <f>COUNTIF($F117:$AJ120,"=ДД")</f>
        <v>0</v>
      </c>
      <c r="AW117" s="124">
        <f>COUNTIF($F117:$AJ120,"=П")</f>
        <v>0</v>
      </c>
      <c r="AX117" s="124">
        <f>COUNTIF($F117:$AJ120,"=ПР")</f>
        <v>0</v>
      </c>
      <c r="AY117" s="95">
        <f>COUNTIF($F117:$AJ120,"=І")</f>
        <v>0</v>
      </c>
      <c r="AZ117" s="95">
        <f>COUNTIF($F117:$AJ120,"=НЗ")</f>
        <v>0</v>
      </c>
      <c r="BA117" s="97" t="str">
        <f>IF(C117&gt;1,[1]Графік!$H$36,"")</f>
        <v/>
      </c>
    </row>
    <row r="118" spans="1:53" ht="12.75" customHeight="1" x14ac:dyDescent="0.25">
      <c r="A118" s="141"/>
      <c r="B118" s="144"/>
      <c r="C118" s="147"/>
      <c r="D118" s="150"/>
      <c r="E118" s="51"/>
      <c r="F118" s="38" t="str">
        <f t="shared" ref="F118:AG118" si="52">IF(F117="Р",8,"")</f>
        <v/>
      </c>
      <c r="G118" s="39" t="str">
        <f t="shared" si="52"/>
        <v/>
      </c>
      <c r="H118" s="39">
        <f t="shared" si="52"/>
        <v>8</v>
      </c>
      <c r="I118" s="39">
        <f t="shared" si="52"/>
        <v>8</v>
      </c>
      <c r="J118" s="39">
        <f t="shared" si="52"/>
        <v>8</v>
      </c>
      <c r="K118" s="39">
        <f t="shared" si="52"/>
        <v>8</v>
      </c>
      <c r="L118" s="39" t="str">
        <f t="shared" si="52"/>
        <v/>
      </c>
      <c r="M118" s="39" t="str">
        <f t="shared" si="52"/>
        <v/>
      </c>
      <c r="N118" s="39">
        <f t="shared" si="52"/>
        <v>8</v>
      </c>
      <c r="O118" s="39">
        <f t="shared" si="52"/>
        <v>8</v>
      </c>
      <c r="P118" s="39">
        <f t="shared" si="52"/>
        <v>8</v>
      </c>
      <c r="Q118" s="39">
        <f t="shared" si="52"/>
        <v>8</v>
      </c>
      <c r="R118" s="39" t="str">
        <f t="shared" si="52"/>
        <v/>
      </c>
      <c r="S118" s="39" t="str">
        <f t="shared" si="52"/>
        <v/>
      </c>
      <c r="T118" s="39">
        <f t="shared" si="52"/>
        <v>8</v>
      </c>
      <c r="U118" s="39">
        <f t="shared" si="52"/>
        <v>8</v>
      </c>
      <c r="V118" s="39">
        <f t="shared" si="52"/>
        <v>8</v>
      </c>
      <c r="W118" s="39">
        <f t="shared" si="52"/>
        <v>8</v>
      </c>
      <c r="X118" s="39" t="str">
        <f t="shared" si="52"/>
        <v/>
      </c>
      <c r="Y118" s="39" t="str">
        <f t="shared" si="52"/>
        <v/>
      </c>
      <c r="Z118" s="39">
        <f t="shared" si="52"/>
        <v>8</v>
      </c>
      <c r="AA118" s="39">
        <f t="shared" si="52"/>
        <v>8</v>
      </c>
      <c r="AB118" s="39">
        <f t="shared" si="52"/>
        <v>8</v>
      </c>
      <c r="AC118" s="39">
        <f t="shared" si="52"/>
        <v>8</v>
      </c>
      <c r="AD118" s="39" t="str">
        <f t="shared" si="52"/>
        <v/>
      </c>
      <c r="AE118" s="39" t="str">
        <f t="shared" si="52"/>
        <v/>
      </c>
      <c r="AF118" s="39">
        <f t="shared" si="52"/>
        <v>8</v>
      </c>
      <c r="AG118" s="39">
        <f t="shared" si="52"/>
        <v>8</v>
      </c>
      <c r="AH118" s="39"/>
      <c r="AI118" s="39"/>
      <c r="AJ118" s="40"/>
      <c r="AK118" s="162"/>
      <c r="AL118" s="156"/>
      <c r="AM118" s="127"/>
      <c r="AN118" s="130"/>
      <c r="AO118" s="133"/>
      <c r="AP118" s="136"/>
      <c r="AQ118" s="136"/>
      <c r="AR118" s="124"/>
      <c r="AS118" s="124"/>
      <c r="AT118" s="124"/>
      <c r="AU118" s="124"/>
      <c r="AV118" s="124"/>
      <c r="AW118" s="124"/>
      <c r="AX118" s="124"/>
      <c r="AY118" s="95"/>
      <c r="AZ118" s="95"/>
      <c r="BA118" s="98"/>
    </row>
    <row r="119" spans="1:53" ht="12.75" customHeight="1" x14ac:dyDescent="0.25">
      <c r="A119" s="141"/>
      <c r="B119" s="144"/>
      <c r="C119" s="147"/>
      <c r="D119" s="150"/>
      <c r="E119" s="51"/>
      <c r="F119" s="42" t="str">
        <f t="shared" ref="F119:AJ119" si="53">IF(F120&gt;0,"НУ","")</f>
        <v/>
      </c>
      <c r="G119" s="43" t="str">
        <f t="shared" si="53"/>
        <v/>
      </c>
      <c r="H119" s="43" t="str">
        <f t="shared" si="53"/>
        <v/>
      </c>
      <c r="I119" s="43" t="str">
        <f t="shared" si="53"/>
        <v/>
      </c>
      <c r="J119" s="43" t="str">
        <f t="shared" si="53"/>
        <v/>
      </c>
      <c r="K119" s="43" t="str">
        <f t="shared" si="53"/>
        <v/>
      </c>
      <c r="L119" s="43" t="str">
        <f t="shared" si="53"/>
        <v/>
      </c>
      <c r="M119" s="43" t="str">
        <f t="shared" si="53"/>
        <v/>
      </c>
      <c r="N119" s="43" t="str">
        <f t="shared" si="53"/>
        <v/>
      </c>
      <c r="O119" s="43" t="str">
        <f t="shared" si="53"/>
        <v/>
      </c>
      <c r="P119" s="43" t="str">
        <f t="shared" si="53"/>
        <v/>
      </c>
      <c r="Q119" s="43" t="str">
        <f t="shared" si="53"/>
        <v/>
      </c>
      <c r="R119" s="43" t="str">
        <f t="shared" si="53"/>
        <v/>
      </c>
      <c r="S119" s="43" t="str">
        <f t="shared" si="53"/>
        <v/>
      </c>
      <c r="T119" s="43" t="str">
        <f t="shared" si="53"/>
        <v/>
      </c>
      <c r="U119" s="43" t="str">
        <f t="shared" si="53"/>
        <v/>
      </c>
      <c r="V119" s="43" t="str">
        <f t="shared" si="53"/>
        <v/>
      </c>
      <c r="W119" s="43" t="str">
        <f t="shared" si="53"/>
        <v/>
      </c>
      <c r="X119" s="43" t="str">
        <f t="shared" si="53"/>
        <v/>
      </c>
      <c r="Y119" s="43" t="str">
        <f t="shared" si="53"/>
        <v/>
      </c>
      <c r="Z119" s="43" t="str">
        <f t="shared" si="53"/>
        <v/>
      </c>
      <c r="AA119" s="43" t="str">
        <f t="shared" si="53"/>
        <v/>
      </c>
      <c r="AB119" s="43" t="str">
        <f t="shared" si="53"/>
        <v/>
      </c>
      <c r="AC119" s="43" t="str">
        <f t="shared" si="53"/>
        <v/>
      </c>
      <c r="AD119" s="43" t="str">
        <f t="shared" si="53"/>
        <v/>
      </c>
      <c r="AE119" s="43" t="str">
        <f t="shared" si="53"/>
        <v/>
      </c>
      <c r="AF119" s="43" t="str">
        <f t="shared" si="53"/>
        <v/>
      </c>
      <c r="AG119" s="43" t="str">
        <f t="shared" si="53"/>
        <v/>
      </c>
      <c r="AH119" s="44" t="str">
        <f t="shared" si="53"/>
        <v/>
      </c>
      <c r="AI119" s="44" t="str">
        <f t="shared" si="53"/>
        <v/>
      </c>
      <c r="AJ119" s="45" t="str">
        <f t="shared" si="53"/>
        <v/>
      </c>
      <c r="AK119" s="162"/>
      <c r="AL119" s="156"/>
      <c r="AM119" s="127"/>
      <c r="AN119" s="130"/>
      <c r="AO119" s="133"/>
      <c r="AP119" s="136"/>
      <c r="AQ119" s="136"/>
      <c r="AR119" s="124"/>
      <c r="AS119" s="124"/>
      <c r="AT119" s="124"/>
      <c r="AU119" s="124"/>
      <c r="AV119" s="124"/>
      <c r="AW119" s="124"/>
      <c r="AX119" s="124"/>
      <c r="AY119" s="95"/>
      <c r="AZ119" s="95"/>
      <c r="BA119" s="98"/>
    </row>
    <row r="120" spans="1:53" ht="13.5" customHeight="1" thickBot="1" x14ac:dyDescent="0.3">
      <c r="A120" s="142"/>
      <c r="B120" s="145"/>
      <c r="C120" s="148"/>
      <c r="D120" s="151"/>
      <c r="E120" s="52"/>
      <c r="F120" s="47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9"/>
      <c r="AK120" s="163"/>
      <c r="AL120" s="157"/>
      <c r="AM120" s="128"/>
      <c r="AN120" s="131"/>
      <c r="AO120" s="134"/>
      <c r="AP120" s="137"/>
      <c r="AQ120" s="137"/>
      <c r="AR120" s="125"/>
      <c r="AS120" s="125"/>
      <c r="AT120" s="125"/>
      <c r="AU120" s="125"/>
      <c r="AV120" s="125"/>
      <c r="AW120" s="125"/>
      <c r="AX120" s="125"/>
      <c r="AY120" s="96"/>
      <c r="AZ120" s="96"/>
      <c r="BA120" s="99"/>
    </row>
    <row r="121" spans="1:53" ht="12.75" customHeight="1" x14ac:dyDescent="0.25">
      <c r="A121" s="140">
        <v>28</v>
      </c>
      <c r="B121" s="143" t="str">
        <f>IFERROR(VLOOKUP($C121,[1]Списки!$A$1:$C$3999,2,0),"")</f>
        <v/>
      </c>
      <c r="C121" s="146"/>
      <c r="D121" s="149" t="str">
        <f>IFERROR(VLOOKUP($C121,[1]Списки!$A$1:$C$3999,3,0),"")</f>
        <v/>
      </c>
      <c r="E121" s="50"/>
      <c r="F121" s="34" t="str">
        <f>VLOOKUP(F$11,[1]Графік!$E$5:$H$32,3,0)</f>
        <v>ВВ</v>
      </c>
      <c r="G121" s="35" t="str">
        <f>VLOOKUP(G$11,[1]Графік!$E$5:$H$32,3,0)</f>
        <v>ВВ</v>
      </c>
      <c r="H121" s="35" t="str">
        <f>VLOOKUP(H$11,[1]Графік!$E$5:$H$32,3,0)</f>
        <v>Р</v>
      </c>
      <c r="I121" s="35" t="str">
        <f>VLOOKUP(I$11,[1]Графік!$E$5:$H$32,3,0)</f>
        <v>Р</v>
      </c>
      <c r="J121" s="35" t="str">
        <f>VLOOKUP(J$11,[1]Графік!$E$5:$H$32,3,0)</f>
        <v>Р</v>
      </c>
      <c r="K121" s="35" t="str">
        <f>VLOOKUP(K$11,[1]Графік!$E$5:$H$32,3,0)</f>
        <v>Р</v>
      </c>
      <c r="L121" s="35" t="str">
        <f>VLOOKUP(L$11,[1]Графік!$E$5:$H$32,3,0)</f>
        <v>ВВ</v>
      </c>
      <c r="M121" s="35" t="str">
        <f>VLOOKUP(M$11,[1]Графік!$E$5:$H$32,3,0)</f>
        <v>ВВ</v>
      </c>
      <c r="N121" s="35" t="str">
        <f>VLOOKUP(N$11,[1]Графік!$E$5:$H$32,3,0)</f>
        <v>Р</v>
      </c>
      <c r="O121" s="35" t="str">
        <f>VLOOKUP(O$11,[1]Графік!$E$5:$H$32,3,0)</f>
        <v>Р</v>
      </c>
      <c r="P121" s="35" t="str">
        <f>VLOOKUP(P$11,[1]Графік!$E$5:$H$32,3,0)</f>
        <v>Р</v>
      </c>
      <c r="Q121" s="35" t="str">
        <f>VLOOKUP(Q$11,[1]Графік!$E$5:$H$32,3,0)</f>
        <v>Р</v>
      </c>
      <c r="R121" s="35" t="str">
        <f>VLOOKUP(R$11,[1]Графік!$E$5:$H$32,3,0)</f>
        <v>ВВ</v>
      </c>
      <c r="S121" s="35" t="str">
        <f>VLOOKUP(S$11,[1]Графік!$E$5:$H$32,3,0)</f>
        <v>ВВ</v>
      </c>
      <c r="T121" s="35" t="str">
        <f>VLOOKUP(T$11,[1]Графік!$E$5:$H$32,3,0)</f>
        <v>Р</v>
      </c>
      <c r="U121" s="35" t="str">
        <f>VLOOKUP(U$11,[1]Графік!$E$5:$H$32,3,0)</f>
        <v>Р</v>
      </c>
      <c r="V121" s="35" t="str">
        <f>VLOOKUP(V$11,[1]Графік!$E$5:$H$32,3,0)</f>
        <v>Р</v>
      </c>
      <c r="W121" s="35" t="str">
        <f>VLOOKUP(W$11,[1]Графік!$E$5:$H$32,3,0)</f>
        <v>Р</v>
      </c>
      <c r="X121" s="35" t="str">
        <f>VLOOKUP(X$11,[1]Графік!$E$5:$H$32,3,0)</f>
        <v>ВВ</v>
      </c>
      <c r="Y121" s="35" t="str">
        <f>VLOOKUP(Y$11,[1]Графік!$E$5:$H$32,3,0)</f>
        <v>ВВ</v>
      </c>
      <c r="Z121" s="35" t="str">
        <f>VLOOKUP(Z$11,[1]Графік!$E$5:$H$32,3,0)</f>
        <v>Р</v>
      </c>
      <c r="AA121" s="35" t="str">
        <f>VLOOKUP(AA$11,[1]Графік!$E$5:$H$32,3,0)</f>
        <v>Р</v>
      </c>
      <c r="AB121" s="35" t="str">
        <f>VLOOKUP(AB$11,[1]Графік!$E$5:$H$32,3,0)</f>
        <v>Р</v>
      </c>
      <c r="AC121" s="35" t="str">
        <f>VLOOKUP(AC$11,[1]Графік!$E$5:$H$32,3,0)</f>
        <v>Р</v>
      </c>
      <c r="AD121" s="35" t="str">
        <f>VLOOKUP(AD$11,[1]Графік!$E$5:$H$32,3,0)</f>
        <v>ВВ</v>
      </c>
      <c r="AE121" s="35" t="str">
        <f>VLOOKUP(AE$11,[1]Графік!$E$5:$H$32,3,0)</f>
        <v>ВВ</v>
      </c>
      <c r="AF121" s="35" t="str">
        <f>VLOOKUP(AF$11,[1]Графік!$E$5:$H$32,3,0)</f>
        <v>Р</v>
      </c>
      <c r="AG121" s="35" t="str">
        <f>VLOOKUP(AG$11,[1]Графік!$E$5:$H$32,3,0)</f>
        <v>Р</v>
      </c>
      <c r="AH121" s="35"/>
      <c r="AI121" s="35"/>
      <c r="AJ121" s="36"/>
      <c r="AK121" s="162">
        <f ca="1">SUMIF($F121:$AJ124,"Р",$F122:$AJ122)</f>
        <v>144</v>
      </c>
      <c r="AL121" s="156">
        <f ca="1">SUMIF($F123:$AJ124,"НУ",$F124:$AJ124)</f>
        <v>0</v>
      </c>
      <c r="AM121" s="127">
        <f ca="1">SUMIF(F121:AJ124,"РВ",F122:AJ122)</f>
        <v>0</v>
      </c>
      <c r="AN121" s="130">
        <f ca="1">AK121+AL121+AM121</f>
        <v>144</v>
      </c>
      <c r="AO121" s="133">
        <f ca="1">AK121/8</f>
        <v>18</v>
      </c>
      <c r="AP121" s="136">
        <f>COUNTIF($F121:$AJ124,"=ВВ")</f>
        <v>10</v>
      </c>
      <c r="AQ121" s="136">
        <f>COUNTIF($F121:$AJ124,"=В")</f>
        <v>0</v>
      </c>
      <c r="AR121" s="124">
        <f>COUNTIF($F121:$AJ124,"=НА")</f>
        <v>0</v>
      </c>
      <c r="AS121" s="124">
        <f>COUNTIF(F121:AJ124,"=ТН")</f>
        <v>0</v>
      </c>
      <c r="AT121" s="124">
        <f>COUNTIF($F121:$AJ124,"=ВД")</f>
        <v>0</v>
      </c>
      <c r="AU121" s="124">
        <f>COUNTIF($F121:$AJ124,"=ВП")</f>
        <v>0</v>
      </c>
      <c r="AV121" s="124">
        <f>COUNTIF($F121:$AJ124,"=ДД")</f>
        <v>0</v>
      </c>
      <c r="AW121" s="124">
        <f>COUNTIF($F121:$AJ124,"=П")</f>
        <v>0</v>
      </c>
      <c r="AX121" s="124">
        <f>COUNTIF($F121:$AJ124,"=ПР")</f>
        <v>0</v>
      </c>
      <c r="AY121" s="95">
        <f>COUNTIF($F121:$AJ124,"=І")</f>
        <v>0</v>
      </c>
      <c r="AZ121" s="95">
        <f>COUNTIF($F121:$AJ124,"=НЗ")</f>
        <v>0</v>
      </c>
      <c r="BA121" s="97" t="str">
        <f>IF(C121&gt;1,[1]Графік!$H$36,"")</f>
        <v/>
      </c>
    </row>
    <row r="122" spans="1:53" ht="12.75" customHeight="1" x14ac:dyDescent="0.25">
      <c r="A122" s="141"/>
      <c r="B122" s="144"/>
      <c r="C122" s="147"/>
      <c r="D122" s="150"/>
      <c r="E122" s="51"/>
      <c r="F122" s="38" t="str">
        <f t="shared" ref="F122:AG122" si="54">IF(F121="Р",8,"")</f>
        <v/>
      </c>
      <c r="G122" s="39" t="str">
        <f t="shared" si="54"/>
        <v/>
      </c>
      <c r="H122" s="39">
        <f t="shared" si="54"/>
        <v>8</v>
      </c>
      <c r="I122" s="39">
        <f t="shared" si="54"/>
        <v>8</v>
      </c>
      <c r="J122" s="39">
        <f t="shared" si="54"/>
        <v>8</v>
      </c>
      <c r="K122" s="39">
        <f t="shared" si="54"/>
        <v>8</v>
      </c>
      <c r="L122" s="39" t="str">
        <f t="shared" si="54"/>
        <v/>
      </c>
      <c r="M122" s="39" t="str">
        <f t="shared" si="54"/>
        <v/>
      </c>
      <c r="N122" s="39">
        <f t="shared" si="54"/>
        <v>8</v>
      </c>
      <c r="O122" s="39">
        <f t="shared" si="54"/>
        <v>8</v>
      </c>
      <c r="P122" s="39">
        <f t="shared" si="54"/>
        <v>8</v>
      </c>
      <c r="Q122" s="39">
        <f t="shared" si="54"/>
        <v>8</v>
      </c>
      <c r="R122" s="39" t="str">
        <f t="shared" si="54"/>
        <v/>
      </c>
      <c r="S122" s="39" t="str">
        <f t="shared" si="54"/>
        <v/>
      </c>
      <c r="T122" s="39">
        <f t="shared" si="54"/>
        <v>8</v>
      </c>
      <c r="U122" s="39">
        <f t="shared" si="54"/>
        <v>8</v>
      </c>
      <c r="V122" s="39">
        <f t="shared" si="54"/>
        <v>8</v>
      </c>
      <c r="W122" s="39">
        <f t="shared" si="54"/>
        <v>8</v>
      </c>
      <c r="X122" s="39" t="str">
        <f t="shared" si="54"/>
        <v/>
      </c>
      <c r="Y122" s="39" t="str">
        <f t="shared" si="54"/>
        <v/>
      </c>
      <c r="Z122" s="39">
        <f t="shared" si="54"/>
        <v>8</v>
      </c>
      <c r="AA122" s="39">
        <f t="shared" si="54"/>
        <v>8</v>
      </c>
      <c r="AB122" s="39">
        <f t="shared" si="54"/>
        <v>8</v>
      </c>
      <c r="AC122" s="39">
        <f t="shared" si="54"/>
        <v>8</v>
      </c>
      <c r="AD122" s="39" t="str">
        <f t="shared" si="54"/>
        <v/>
      </c>
      <c r="AE122" s="39" t="str">
        <f t="shared" si="54"/>
        <v/>
      </c>
      <c r="AF122" s="39">
        <f t="shared" si="54"/>
        <v>8</v>
      </c>
      <c r="AG122" s="39">
        <f t="shared" si="54"/>
        <v>8</v>
      </c>
      <c r="AH122" s="39"/>
      <c r="AI122" s="39"/>
      <c r="AJ122" s="40"/>
      <c r="AK122" s="162"/>
      <c r="AL122" s="156"/>
      <c r="AM122" s="127"/>
      <c r="AN122" s="130"/>
      <c r="AO122" s="133"/>
      <c r="AP122" s="136"/>
      <c r="AQ122" s="136"/>
      <c r="AR122" s="124"/>
      <c r="AS122" s="124"/>
      <c r="AT122" s="124"/>
      <c r="AU122" s="124"/>
      <c r="AV122" s="124"/>
      <c r="AW122" s="124"/>
      <c r="AX122" s="124"/>
      <c r="AY122" s="95"/>
      <c r="AZ122" s="95"/>
      <c r="BA122" s="98"/>
    </row>
    <row r="123" spans="1:53" ht="12.75" customHeight="1" x14ac:dyDescent="0.25">
      <c r="A123" s="141"/>
      <c r="B123" s="144"/>
      <c r="C123" s="147"/>
      <c r="D123" s="150"/>
      <c r="E123" s="51"/>
      <c r="F123" s="42" t="str">
        <f t="shared" ref="F123:AJ123" si="55">IF(F124&gt;0,"НУ","")</f>
        <v/>
      </c>
      <c r="G123" s="43" t="str">
        <f t="shared" si="55"/>
        <v/>
      </c>
      <c r="H123" s="43" t="str">
        <f t="shared" si="55"/>
        <v/>
      </c>
      <c r="I123" s="43" t="str">
        <f t="shared" si="55"/>
        <v/>
      </c>
      <c r="J123" s="43" t="str">
        <f t="shared" si="55"/>
        <v/>
      </c>
      <c r="K123" s="43" t="str">
        <f t="shared" si="55"/>
        <v/>
      </c>
      <c r="L123" s="43" t="str">
        <f t="shared" si="55"/>
        <v/>
      </c>
      <c r="M123" s="43" t="str">
        <f t="shared" si="55"/>
        <v/>
      </c>
      <c r="N123" s="43" t="str">
        <f t="shared" si="55"/>
        <v/>
      </c>
      <c r="O123" s="43" t="str">
        <f t="shared" si="55"/>
        <v/>
      </c>
      <c r="P123" s="43" t="str">
        <f t="shared" si="55"/>
        <v/>
      </c>
      <c r="Q123" s="43" t="str">
        <f t="shared" si="55"/>
        <v/>
      </c>
      <c r="R123" s="43" t="str">
        <f t="shared" si="55"/>
        <v/>
      </c>
      <c r="S123" s="43" t="str">
        <f t="shared" si="55"/>
        <v/>
      </c>
      <c r="T123" s="43" t="str">
        <f t="shared" si="55"/>
        <v/>
      </c>
      <c r="U123" s="43" t="str">
        <f t="shared" si="55"/>
        <v/>
      </c>
      <c r="V123" s="43" t="str">
        <f t="shared" si="55"/>
        <v/>
      </c>
      <c r="W123" s="43" t="str">
        <f t="shared" si="55"/>
        <v/>
      </c>
      <c r="X123" s="43" t="str">
        <f t="shared" si="55"/>
        <v/>
      </c>
      <c r="Y123" s="43" t="str">
        <f t="shared" si="55"/>
        <v/>
      </c>
      <c r="Z123" s="43" t="str">
        <f t="shared" si="55"/>
        <v/>
      </c>
      <c r="AA123" s="43" t="str">
        <f t="shared" si="55"/>
        <v/>
      </c>
      <c r="AB123" s="43" t="str">
        <f t="shared" si="55"/>
        <v/>
      </c>
      <c r="AC123" s="43" t="str">
        <f t="shared" si="55"/>
        <v/>
      </c>
      <c r="AD123" s="43" t="str">
        <f t="shared" si="55"/>
        <v/>
      </c>
      <c r="AE123" s="43" t="str">
        <f t="shared" si="55"/>
        <v/>
      </c>
      <c r="AF123" s="43" t="str">
        <f t="shared" si="55"/>
        <v/>
      </c>
      <c r="AG123" s="43" t="str">
        <f t="shared" si="55"/>
        <v/>
      </c>
      <c r="AH123" s="44" t="str">
        <f t="shared" si="55"/>
        <v/>
      </c>
      <c r="AI123" s="44" t="str">
        <f t="shared" si="55"/>
        <v/>
      </c>
      <c r="AJ123" s="45" t="str">
        <f t="shared" si="55"/>
        <v/>
      </c>
      <c r="AK123" s="162"/>
      <c r="AL123" s="156"/>
      <c r="AM123" s="127"/>
      <c r="AN123" s="130"/>
      <c r="AO123" s="133"/>
      <c r="AP123" s="136"/>
      <c r="AQ123" s="136"/>
      <c r="AR123" s="124"/>
      <c r="AS123" s="124"/>
      <c r="AT123" s="124"/>
      <c r="AU123" s="124"/>
      <c r="AV123" s="124"/>
      <c r="AW123" s="124"/>
      <c r="AX123" s="124"/>
      <c r="AY123" s="95"/>
      <c r="AZ123" s="95"/>
      <c r="BA123" s="98"/>
    </row>
    <row r="124" spans="1:53" ht="13.5" customHeight="1" thickBot="1" x14ac:dyDescent="0.3">
      <c r="A124" s="142"/>
      <c r="B124" s="145"/>
      <c r="C124" s="148"/>
      <c r="D124" s="151"/>
      <c r="E124" s="52"/>
      <c r="F124" s="47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9"/>
      <c r="AK124" s="163"/>
      <c r="AL124" s="157"/>
      <c r="AM124" s="128"/>
      <c r="AN124" s="131"/>
      <c r="AO124" s="134"/>
      <c r="AP124" s="137"/>
      <c r="AQ124" s="137"/>
      <c r="AR124" s="125"/>
      <c r="AS124" s="125"/>
      <c r="AT124" s="125"/>
      <c r="AU124" s="125"/>
      <c r="AV124" s="125"/>
      <c r="AW124" s="125"/>
      <c r="AX124" s="125"/>
      <c r="AY124" s="96"/>
      <c r="AZ124" s="96"/>
      <c r="BA124" s="99"/>
    </row>
    <row r="125" spans="1:53" ht="12.75" customHeight="1" x14ac:dyDescent="0.25">
      <c r="A125" s="140">
        <v>29</v>
      </c>
      <c r="B125" s="143" t="str">
        <f>IFERROR(VLOOKUP($C125,[1]Списки!$A$1:$C$3999,2,0),"")</f>
        <v/>
      </c>
      <c r="C125" s="146"/>
      <c r="D125" s="149" t="str">
        <f>IFERROR(VLOOKUP($C125,[1]Списки!$A$1:$C$3999,3,0),"")</f>
        <v/>
      </c>
      <c r="E125" s="50"/>
      <c r="F125" s="34" t="str">
        <f>VLOOKUP(F$11,[1]Графік!$E$5:$H$32,3,0)</f>
        <v>ВВ</v>
      </c>
      <c r="G125" s="35" t="str">
        <f>VLOOKUP(G$11,[1]Графік!$E$5:$H$32,3,0)</f>
        <v>ВВ</v>
      </c>
      <c r="H125" s="35" t="str">
        <f>VLOOKUP(H$11,[1]Графік!$E$5:$H$32,3,0)</f>
        <v>Р</v>
      </c>
      <c r="I125" s="35" t="str">
        <f>VLOOKUP(I$11,[1]Графік!$E$5:$H$32,3,0)</f>
        <v>Р</v>
      </c>
      <c r="J125" s="35" t="str">
        <f>VLOOKUP(J$11,[1]Графік!$E$5:$H$32,3,0)</f>
        <v>Р</v>
      </c>
      <c r="K125" s="35" t="str">
        <f>VLOOKUP(K$11,[1]Графік!$E$5:$H$32,3,0)</f>
        <v>Р</v>
      </c>
      <c r="L125" s="35" t="str">
        <f>VLOOKUP(L$11,[1]Графік!$E$5:$H$32,3,0)</f>
        <v>ВВ</v>
      </c>
      <c r="M125" s="35" t="str">
        <f>VLOOKUP(M$11,[1]Графік!$E$5:$H$32,3,0)</f>
        <v>ВВ</v>
      </c>
      <c r="N125" s="35" t="str">
        <f>VLOOKUP(N$11,[1]Графік!$E$5:$H$32,3,0)</f>
        <v>Р</v>
      </c>
      <c r="O125" s="35" t="str">
        <f>VLOOKUP(O$11,[1]Графік!$E$5:$H$32,3,0)</f>
        <v>Р</v>
      </c>
      <c r="P125" s="35" t="str">
        <f>VLOOKUP(P$11,[1]Графік!$E$5:$H$32,3,0)</f>
        <v>Р</v>
      </c>
      <c r="Q125" s="35" t="str">
        <f>VLOOKUP(Q$11,[1]Графік!$E$5:$H$32,3,0)</f>
        <v>Р</v>
      </c>
      <c r="R125" s="35" t="str">
        <f>VLOOKUP(R$11,[1]Графік!$E$5:$H$32,3,0)</f>
        <v>ВВ</v>
      </c>
      <c r="S125" s="35" t="str">
        <f>VLOOKUP(S$11,[1]Графік!$E$5:$H$32,3,0)</f>
        <v>ВВ</v>
      </c>
      <c r="T125" s="35" t="str">
        <f>VLOOKUP(T$11,[1]Графік!$E$5:$H$32,3,0)</f>
        <v>Р</v>
      </c>
      <c r="U125" s="35" t="str">
        <f>VLOOKUP(U$11,[1]Графік!$E$5:$H$32,3,0)</f>
        <v>Р</v>
      </c>
      <c r="V125" s="35" t="str">
        <f>VLOOKUP(V$11,[1]Графік!$E$5:$H$32,3,0)</f>
        <v>Р</v>
      </c>
      <c r="W125" s="35" t="str">
        <f>VLOOKUP(W$11,[1]Графік!$E$5:$H$32,3,0)</f>
        <v>Р</v>
      </c>
      <c r="X125" s="35" t="str">
        <f>VLOOKUP(X$11,[1]Графік!$E$5:$H$32,3,0)</f>
        <v>ВВ</v>
      </c>
      <c r="Y125" s="35" t="str">
        <f>VLOOKUP(Y$11,[1]Графік!$E$5:$H$32,3,0)</f>
        <v>ВВ</v>
      </c>
      <c r="Z125" s="35" t="str">
        <f>VLOOKUP(Z$11,[1]Графік!$E$5:$H$32,3,0)</f>
        <v>Р</v>
      </c>
      <c r="AA125" s="35" t="str">
        <f>VLOOKUP(AA$11,[1]Графік!$E$5:$H$32,3,0)</f>
        <v>Р</v>
      </c>
      <c r="AB125" s="35" t="str">
        <f>VLOOKUP(AB$11,[1]Графік!$E$5:$H$32,3,0)</f>
        <v>Р</v>
      </c>
      <c r="AC125" s="35" t="str">
        <f>VLOOKUP(AC$11,[1]Графік!$E$5:$H$32,3,0)</f>
        <v>Р</v>
      </c>
      <c r="AD125" s="35" t="str">
        <f>VLOOKUP(AD$11,[1]Графік!$E$5:$H$32,3,0)</f>
        <v>ВВ</v>
      </c>
      <c r="AE125" s="35" t="str">
        <f>VLOOKUP(AE$11,[1]Графік!$E$5:$H$32,3,0)</f>
        <v>ВВ</v>
      </c>
      <c r="AF125" s="35" t="str">
        <f>VLOOKUP(AF$11,[1]Графік!$E$5:$H$32,3,0)</f>
        <v>Р</v>
      </c>
      <c r="AG125" s="35" t="str">
        <f>VLOOKUP(AG$11,[1]Графік!$E$5:$H$32,3,0)</f>
        <v>Р</v>
      </c>
      <c r="AH125" s="35"/>
      <c r="AI125" s="35"/>
      <c r="AJ125" s="36"/>
      <c r="AK125" s="162">
        <f ca="1">SUMIF($F125:$AJ128,"Р",$F126:$AJ126)</f>
        <v>144</v>
      </c>
      <c r="AL125" s="156">
        <f ca="1">SUMIF($F127:$AJ128,"НУ",$F128:$AJ128)</f>
        <v>0</v>
      </c>
      <c r="AM125" s="127">
        <f ca="1">SUMIF(F125:AJ128,"РВ",F126:AJ126)</f>
        <v>0</v>
      </c>
      <c r="AN125" s="130">
        <f ca="1">AK125+AL125+AM125</f>
        <v>144</v>
      </c>
      <c r="AO125" s="133">
        <f ca="1">AK125/8</f>
        <v>18</v>
      </c>
      <c r="AP125" s="136">
        <f>COUNTIF($F125:$AJ128,"=ВВ")</f>
        <v>10</v>
      </c>
      <c r="AQ125" s="136">
        <f>COUNTIF($F125:$AJ128,"=В")</f>
        <v>0</v>
      </c>
      <c r="AR125" s="124">
        <f>COUNTIF($F125:$AJ128,"=НА")</f>
        <v>0</v>
      </c>
      <c r="AS125" s="124">
        <f>COUNTIF(F125:AJ128,"=ТН")</f>
        <v>0</v>
      </c>
      <c r="AT125" s="124">
        <f>COUNTIF($F125:$AJ128,"=ВД")</f>
        <v>0</v>
      </c>
      <c r="AU125" s="124">
        <f>COUNTIF($F125:$AJ128,"=ВП")</f>
        <v>0</v>
      </c>
      <c r="AV125" s="124">
        <f>COUNTIF($F125:$AJ128,"=ДД")</f>
        <v>0</v>
      </c>
      <c r="AW125" s="124">
        <f>COUNTIF($F125:$AJ128,"=П")</f>
        <v>0</v>
      </c>
      <c r="AX125" s="124">
        <f>COUNTIF($F125:$AJ128,"=ПР")</f>
        <v>0</v>
      </c>
      <c r="AY125" s="95">
        <f>COUNTIF($F125:$AJ128,"=І")</f>
        <v>0</v>
      </c>
      <c r="AZ125" s="95">
        <f>COUNTIF($F125:$AJ128,"=НЗ")</f>
        <v>0</v>
      </c>
      <c r="BA125" s="97" t="str">
        <f>IF(C125&gt;1,[1]Графік!$H$36,"")</f>
        <v/>
      </c>
    </row>
    <row r="126" spans="1:53" ht="12.75" customHeight="1" x14ac:dyDescent="0.25">
      <c r="A126" s="141"/>
      <c r="B126" s="144"/>
      <c r="C126" s="147"/>
      <c r="D126" s="150"/>
      <c r="E126" s="51"/>
      <c r="F126" s="38" t="str">
        <f t="shared" ref="F126:AG126" si="56">IF(F125="Р",8,"")</f>
        <v/>
      </c>
      <c r="G126" s="39" t="str">
        <f t="shared" si="56"/>
        <v/>
      </c>
      <c r="H126" s="39">
        <f t="shared" si="56"/>
        <v>8</v>
      </c>
      <c r="I126" s="39">
        <f t="shared" si="56"/>
        <v>8</v>
      </c>
      <c r="J126" s="39">
        <f t="shared" si="56"/>
        <v>8</v>
      </c>
      <c r="K126" s="39">
        <f t="shared" si="56"/>
        <v>8</v>
      </c>
      <c r="L126" s="39" t="str">
        <f t="shared" si="56"/>
        <v/>
      </c>
      <c r="M126" s="39" t="str">
        <f t="shared" si="56"/>
        <v/>
      </c>
      <c r="N126" s="39">
        <f t="shared" si="56"/>
        <v>8</v>
      </c>
      <c r="O126" s="39">
        <f t="shared" si="56"/>
        <v>8</v>
      </c>
      <c r="P126" s="39">
        <f t="shared" si="56"/>
        <v>8</v>
      </c>
      <c r="Q126" s="39">
        <f t="shared" si="56"/>
        <v>8</v>
      </c>
      <c r="R126" s="39" t="str">
        <f t="shared" si="56"/>
        <v/>
      </c>
      <c r="S126" s="39" t="str">
        <f t="shared" si="56"/>
        <v/>
      </c>
      <c r="T126" s="39">
        <f t="shared" si="56"/>
        <v>8</v>
      </c>
      <c r="U126" s="39">
        <f t="shared" si="56"/>
        <v>8</v>
      </c>
      <c r="V126" s="39">
        <f t="shared" si="56"/>
        <v>8</v>
      </c>
      <c r="W126" s="39">
        <f t="shared" si="56"/>
        <v>8</v>
      </c>
      <c r="X126" s="39" t="str">
        <f t="shared" si="56"/>
        <v/>
      </c>
      <c r="Y126" s="39" t="str">
        <f t="shared" si="56"/>
        <v/>
      </c>
      <c r="Z126" s="39">
        <f t="shared" si="56"/>
        <v>8</v>
      </c>
      <c r="AA126" s="39">
        <f t="shared" si="56"/>
        <v>8</v>
      </c>
      <c r="AB126" s="39">
        <f t="shared" si="56"/>
        <v>8</v>
      </c>
      <c r="AC126" s="39">
        <f t="shared" si="56"/>
        <v>8</v>
      </c>
      <c r="AD126" s="39" t="str">
        <f t="shared" si="56"/>
        <v/>
      </c>
      <c r="AE126" s="39" t="str">
        <f t="shared" si="56"/>
        <v/>
      </c>
      <c r="AF126" s="39">
        <f t="shared" si="56"/>
        <v>8</v>
      </c>
      <c r="AG126" s="39">
        <f t="shared" si="56"/>
        <v>8</v>
      </c>
      <c r="AH126" s="39"/>
      <c r="AI126" s="39"/>
      <c r="AJ126" s="40"/>
      <c r="AK126" s="162"/>
      <c r="AL126" s="156"/>
      <c r="AM126" s="127"/>
      <c r="AN126" s="130"/>
      <c r="AO126" s="133"/>
      <c r="AP126" s="136"/>
      <c r="AQ126" s="136"/>
      <c r="AR126" s="124"/>
      <c r="AS126" s="124"/>
      <c r="AT126" s="124"/>
      <c r="AU126" s="124"/>
      <c r="AV126" s="124"/>
      <c r="AW126" s="124"/>
      <c r="AX126" s="124"/>
      <c r="AY126" s="95"/>
      <c r="AZ126" s="95"/>
      <c r="BA126" s="98"/>
    </row>
    <row r="127" spans="1:53" ht="12.75" customHeight="1" x14ac:dyDescent="0.25">
      <c r="A127" s="141"/>
      <c r="B127" s="144"/>
      <c r="C127" s="147"/>
      <c r="D127" s="150"/>
      <c r="E127" s="51"/>
      <c r="F127" s="42" t="str">
        <f t="shared" ref="F127:AJ127" si="57">IF(F128&gt;0,"НУ","")</f>
        <v/>
      </c>
      <c r="G127" s="43" t="str">
        <f t="shared" si="57"/>
        <v/>
      </c>
      <c r="H127" s="43" t="str">
        <f t="shared" si="57"/>
        <v/>
      </c>
      <c r="I127" s="43" t="str">
        <f t="shared" si="57"/>
        <v/>
      </c>
      <c r="J127" s="43" t="str">
        <f t="shared" si="57"/>
        <v/>
      </c>
      <c r="K127" s="43" t="str">
        <f t="shared" si="57"/>
        <v/>
      </c>
      <c r="L127" s="43" t="str">
        <f t="shared" si="57"/>
        <v/>
      </c>
      <c r="M127" s="43" t="str">
        <f t="shared" si="57"/>
        <v/>
      </c>
      <c r="N127" s="43" t="str">
        <f t="shared" si="57"/>
        <v/>
      </c>
      <c r="O127" s="43" t="str">
        <f t="shared" si="57"/>
        <v/>
      </c>
      <c r="P127" s="43" t="str">
        <f t="shared" si="57"/>
        <v/>
      </c>
      <c r="Q127" s="43" t="str">
        <f t="shared" si="57"/>
        <v/>
      </c>
      <c r="R127" s="43" t="str">
        <f t="shared" si="57"/>
        <v/>
      </c>
      <c r="S127" s="43" t="str">
        <f t="shared" si="57"/>
        <v/>
      </c>
      <c r="T127" s="43" t="str">
        <f t="shared" si="57"/>
        <v/>
      </c>
      <c r="U127" s="43" t="str">
        <f t="shared" si="57"/>
        <v/>
      </c>
      <c r="V127" s="43" t="str">
        <f t="shared" si="57"/>
        <v/>
      </c>
      <c r="W127" s="43" t="str">
        <f t="shared" si="57"/>
        <v/>
      </c>
      <c r="X127" s="43" t="str">
        <f t="shared" si="57"/>
        <v/>
      </c>
      <c r="Y127" s="43" t="str">
        <f t="shared" si="57"/>
        <v/>
      </c>
      <c r="Z127" s="43" t="str">
        <f t="shared" si="57"/>
        <v/>
      </c>
      <c r="AA127" s="43" t="str">
        <f t="shared" si="57"/>
        <v/>
      </c>
      <c r="AB127" s="43" t="str">
        <f t="shared" si="57"/>
        <v/>
      </c>
      <c r="AC127" s="43" t="str">
        <f t="shared" si="57"/>
        <v/>
      </c>
      <c r="AD127" s="43" t="str">
        <f t="shared" si="57"/>
        <v/>
      </c>
      <c r="AE127" s="43" t="str">
        <f t="shared" si="57"/>
        <v/>
      </c>
      <c r="AF127" s="43" t="str">
        <f t="shared" si="57"/>
        <v/>
      </c>
      <c r="AG127" s="43" t="str">
        <f t="shared" si="57"/>
        <v/>
      </c>
      <c r="AH127" s="44" t="str">
        <f t="shared" si="57"/>
        <v/>
      </c>
      <c r="AI127" s="44" t="str">
        <f t="shared" si="57"/>
        <v/>
      </c>
      <c r="AJ127" s="45" t="str">
        <f t="shared" si="57"/>
        <v/>
      </c>
      <c r="AK127" s="162"/>
      <c r="AL127" s="156"/>
      <c r="AM127" s="127"/>
      <c r="AN127" s="130"/>
      <c r="AO127" s="133"/>
      <c r="AP127" s="136"/>
      <c r="AQ127" s="136"/>
      <c r="AR127" s="124"/>
      <c r="AS127" s="124"/>
      <c r="AT127" s="124"/>
      <c r="AU127" s="124"/>
      <c r="AV127" s="124"/>
      <c r="AW127" s="124"/>
      <c r="AX127" s="124"/>
      <c r="AY127" s="95"/>
      <c r="AZ127" s="95"/>
      <c r="BA127" s="98"/>
    </row>
    <row r="128" spans="1:53" ht="13.5" customHeight="1" thickBot="1" x14ac:dyDescent="0.3">
      <c r="A128" s="142"/>
      <c r="B128" s="145"/>
      <c r="C128" s="148"/>
      <c r="D128" s="151"/>
      <c r="E128" s="52"/>
      <c r="F128" s="47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9"/>
      <c r="AK128" s="163"/>
      <c r="AL128" s="157"/>
      <c r="AM128" s="128"/>
      <c r="AN128" s="131"/>
      <c r="AO128" s="134"/>
      <c r="AP128" s="137"/>
      <c r="AQ128" s="137"/>
      <c r="AR128" s="125"/>
      <c r="AS128" s="125"/>
      <c r="AT128" s="125"/>
      <c r="AU128" s="125"/>
      <c r="AV128" s="125"/>
      <c r="AW128" s="125"/>
      <c r="AX128" s="125"/>
      <c r="AY128" s="96"/>
      <c r="AZ128" s="96"/>
      <c r="BA128" s="99"/>
    </row>
    <row r="129" spans="1:53" ht="12.75" customHeight="1" x14ac:dyDescent="0.25">
      <c r="A129" s="140">
        <v>30</v>
      </c>
      <c r="B129" s="143" t="str">
        <f>IFERROR(VLOOKUP($C129,[1]Списки!$A$1:$C$3999,2,0),"")</f>
        <v/>
      </c>
      <c r="C129" s="146"/>
      <c r="D129" s="149" t="str">
        <f>IFERROR(VLOOKUP($C129,[1]Списки!$A$1:$C$3999,3,0),"")</f>
        <v/>
      </c>
      <c r="E129" s="50"/>
      <c r="F129" s="34" t="str">
        <f>VLOOKUP(F$11,[1]Графік!$E$5:$H$32,3,0)</f>
        <v>ВВ</v>
      </c>
      <c r="G129" s="35" t="str">
        <f>VLOOKUP(G$11,[1]Графік!$E$5:$H$32,3,0)</f>
        <v>ВВ</v>
      </c>
      <c r="H129" s="35" t="str">
        <f>VLOOKUP(H$11,[1]Графік!$E$5:$H$32,3,0)</f>
        <v>Р</v>
      </c>
      <c r="I129" s="35" t="str">
        <f>VLOOKUP(I$11,[1]Графік!$E$5:$H$32,3,0)</f>
        <v>Р</v>
      </c>
      <c r="J129" s="35" t="str">
        <f>VLOOKUP(J$11,[1]Графік!$E$5:$H$32,3,0)</f>
        <v>Р</v>
      </c>
      <c r="K129" s="35" t="str">
        <f>VLOOKUP(K$11,[1]Графік!$E$5:$H$32,3,0)</f>
        <v>Р</v>
      </c>
      <c r="L129" s="35" t="str">
        <f>VLOOKUP(L$11,[1]Графік!$E$5:$H$32,3,0)</f>
        <v>ВВ</v>
      </c>
      <c r="M129" s="35" t="str">
        <f>VLOOKUP(M$11,[1]Графік!$E$5:$H$32,3,0)</f>
        <v>ВВ</v>
      </c>
      <c r="N129" s="35" t="str">
        <f>VLOOKUP(N$11,[1]Графік!$E$5:$H$32,3,0)</f>
        <v>Р</v>
      </c>
      <c r="O129" s="35" t="str">
        <f>VLOOKUP(O$11,[1]Графік!$E$5:$H$32,3,0)</f>
        <v>Р</v>
      </c>
      <c r="P129" s="35" t="str">
        <f>VLOOKUP(P$11,[1]Графік!$E$5:$H$32,3,0)</f>
        <v>Р</v>
      </c>
      <c r="Q129" s="35" t="str">
        <f>VLOOKUP(Q$11,[1]Графік!$E$5:$H$32,3,0)</f>
        <v>Р</v>
      </c>
      <c r="R129" s="35" t="str">
        <f>VLOOKUP(R$11,[1]Графік!$E$5:$H$32,3,0)</f>
        <v>ВВ</v>
      </c>
      <c r="S129" s="35" t="str">
        <f>VLOOKUP(S$11,[1]Графік!$E$5:$H$32,3,0)</f>
        <v>ВВ</v>
      </c>
      <c r="T129" s="35" t="str">
        <f>VLOOKUP(T$11,[1]Графік!$E$5:$H$32,3,0)</f>
        <v>Р</v>
      </c>
      <c r="U129" s="35" t="str">
        <f>VLOOKUP(U$11,[1]Графік!$E$5:$H$32,3,0)</f>
        <v>Р</v>
      </c>
      <c r="V129" s="35" t="str">
        <f>VLOOKUP(V$11,[1]Графік!$E$5:$H$32,3,0)</f>
        <v>Р</v>
      </c>
      <c r="W129" s="35" t="str">
        <f>VLOOKUP(W$11,[1]Графік!$E$5:$H$32,3,0)</f>
        <v>Р</v>
      </c>
      <c r="X129" s="35" t="str">
        <f>VLOOKUP(X$11,[1]Графік!$E$5:$H$32,3,0)</f>
        <v>ВВ</v>
      </c>
      <c r="Y129" s="35" t="str">
        <f>VLOOKUP(Y$11,[1]Графік!$E$5:$H$32,3,0)</f>
        <v>ВВ</v>
      </c>
      <c r="Z129" s="35" t="str">
        <f>VLOOKUP(Z$11,[1]Графік!$E$5:$H$32,3,0)</f>
        <v>Р</v>
      </c>
      <c r="AA129" s="35" t="str">
        <f>VLOOKUP(AA$11,[1]Графік!$E$5:$H$32,3,0)</f>
        <v>Р</v>
      </c>
      <c r="AB129" s="35" t="str">
        <f>VLOOKUP(AB$11,[1]Графік!$E$5:$H$32,3,0)</f>
        <v>Р</v>
      </c>
      <c r="AC129" s="35" t="str">
        <f>VLOOKUP(AC$11,[1]Графік!$E$5:$H$32,3,0)</f>
        <v>Р</v>
      </c>
      <c r="AD129" s="35" t="str">
        <f>VLOOKUP(AD$11,[1]Графік!$E$5:$H$32,3,0)</f>
        <v>ВВ</v>
      </c>
      <c r="AE129" s="35" t="str">
        <f>VLOOKUP(AE$11,[1]Графік!$E$5:$H$32,3,0)</f>
        <v>ВВ</v>
      </c>
      <c r="AF129" s="35" t="str">
        <f>VLOOKUP(AF$11,[1]Графік!$E$5:$H$32,3,0)</f>
        <v>Р</v>
      </c>
      <c r="AG129" s="35" t="str">
        <f>VLOOKUP(AG$11,[1]Графік!$E$5:$H$32,3,0)</f>
        <v>Р</v>
      </c>
      <c r="AH129" s="35"/>
      <c r="AI129" s="35"/>
      <c r="AJ129" s="36"/>
      <c r="AK129" s="162">
        <f ca="1">SUMIF($F129:$AJ132,"Р",$F130:$AJ130)</f>
        <v>144</v>
      </c>
      <c r="AL129" s="156">
        <f ca="1">SUMIF($F131:$AJ132,"НУ",$F132:$AJ132)</f>
        <v>0</v>
      </c>
      <c r="AM129" s="127">
        <f ca="1">SUMIF(F129:AJ132,"РВ",F130:AJ130)</f>
        <v>0</v>
      </c>
      <c r="AN129" s="130">
        <f ca="1">AK129+AL129+AM129</f>
        <v>144</v>
      </c>
      <c r="AO129" s="133">
        <f ca="1">AK129/8</f>
        <v>18</v>
      </c>
      <c r="AP129" s="136">
        <f>COUNTIF($F129:$AJ132,"=ВВ")</f>
        <v>10</v>
      </c>
      <c r="AQ129" s="136">
        <f>COUNTIF($F129:$AJ132,"=В")</f>
        <v>0</v>
      </c>
      <c r="AR129" s="124">
        <f>COUNTIF($F129:$AJ132,"=НА")</f>
        <v>0</v>
      </c>
      <c r="AS129" s="124">
        <f>COUNTIF(F129:AJ132,"=ТН")</f>
        <v>0</v>
      </c>
      <c r="AT129" s="124">
        <f>COUNTIF($F129:$AJ132,"=ВД")</f>
        <v>0</v>
      </c>
      <c r="AU129" s="124">
        <f>COUNTIF($F129:$AJ132,"=ВП")</f>
        <v>0</v>
      </c>
      <c r="AV129" s="124">
        <f>COUNTIF($F129:$AJ132,"=ДД")</f>
        <v>0</v>
      </c>
      <c r="AW129" s="124">
        <f>COUNTIF($F129:$AJ132,"=П")</f>
        <v>0</v>
      </c>
      <c r="AX129" s="124">
        <f>COUNTIF($F129:$AJ132,"=ПР")</f>
        <v>0</v>
      </c>
      <c r="AY129" s="95">
        <f>COUNTIF($F129:$AJ132,"=І")</f>
        <v>0</v>
      </c>
      <c r="AZ129" s="95">
        <f>COUNTIF($F129:$AJ132,"=НЗ")</f>
        <v>0</v>
      </c>
      <c r="BA129" s="97" t="str">
        <f>IF(C129&gt;1,[1]Графік!$H$36,"")</f>
        <v/>
      </c>
    </row>
    <row r="130" spans="1:53" ht="12.75" customHeight="1" x14ac:dyDescent="0.25">
      <c r="A130" s="141"/>
      <c r="B130" s="144"/>
      <c r="C130" s="147"/>
      <c r="D130" s="150"/>
      <c r="E130" s="51"/>
      <c r="F130" s="38" t="str">
        <f t="shared" ref="F130:AG130" si="58">IF(F129="Р",8,"")</f>
        <v/>
      </c>
      <c r="G130" s="39" t="str">
        <f t="shared" si="58"/>
        <v/>
      </c>
      <c r="H130" s="39">
        <f t="shared" si="58"/>
        <v>8</v>
      </c>
      <c r="I130" s="39">
        <f t="shared" si="58"/>
        <v>8</v>
      </c>
      <c r="J130" s="39">
        <f t="shared" si="58"/>
        <v>8</v>
      </c>
      <c r="K130" s="39">
        <f t="shared" si="58"/>
        <v>8</v>
      </c>
      <c r="L130" s="39" t="str">
        <f t="shared" si="58"/>
        <v/>
      </c>
      <c r="M130" s="39" t="str">
        <f t="shared" si="58"/>
        <v/>
      </c>
      <c r="N130" s="39">
        <f t="shared" si="58"/>
        <v>8</v>
      </c>
      <c r="O130" s="39">
        <f t="shared" si="58"/>
        <v>8</v>
      </c>
      <c r="P130" s="39">
        <f t="shared" si="58"/>
        <v>8</v>
      </c>
      <c r="Q130" s="39">
        <f t="shared" si="58"/>
        <v>8</v>
      </c>
      <c r="R130" s="39" t="str">
        <f t="shared" si="58"/>
        <v/>
      </c>
      <c r="S130" s="39" t="str">
        <f t="shared" si="58"/>
        <v/>
      </c>
      <c r="T130" s="39">
        <f t="shared" si="58"/>
        <v>8</v>
      </c>
      <c r="U130" s="39">
        <f t="shared" si="58"/>
        <v>8</v>
      </c>
      <c r="V130" s="39">
        <f t="shared" si="58"/>
        <v>8</v>
      </c>
      <c r="W130" s="39">
        <f t="shared" si="58"/>
        <v>8</v>
      </c>
      <c r="X130" s="39" t="str">
        <f t="shared" si="58"/>
        <v/>
      </c>
      <c r="Y130" s="39" t="str">
        <f t="shared" si="58"/>
        <v/>
      </c>
      <c r="Z130" s="39">
        <f t="shared" si="58"/>
        <v>8</v>
      </c>
      <c r="AA130" s="39">
        <f t="shared" si="58"/>
        <v>8</v>
      </c>
      <c r="AB130" s="39">
        <f t="shared" si="58"/>
        <v>8</v>
      </c>
      <c r="AC130" s="39">
        <f t="shared" si="58"/>
        <v>8</v>
      </c>
      <c r="AD130" s="39" t="str">
        <f t="shared" si="58"/>
        <v/>
      </c>
      <c r="AE130" s="39" t="str">
        <f t="shared" si="58"/>
        <v/>
      </c>
      <c r="AF130" s="39">
        <f t="shared" si="58"/>
        <v>8</v>
      </c>
      <c r="AG130" s="39">
        <f t="shared" si="58"/>
        <v>8</v>
      </c>
      <c r="AH130" s="39"/>
      <c r="AI130" s="39"/>
      <c r="AJ130" s="40"/>
      <c r="AK130" s="162"/>
      <c r="AL130" s="156"/>
      <c r="AM130" s="127"/>
      <c r="AN130" s="130"/>
      <c r="AO130" s="133"/>
      <c r="AP130" s="136"/>
      <c r="AQ130" s="136"/>
      <c r="AR130" s="124"/>
      <c r="AS130" s="124"/>
      <c r="AT130" s="124"/>
      <c r="AU130" s="124"/>
      <c r="AV130" s="124"/>
      <c r="AW130" s="124"/>
      <c r="AX130" s="124"/>
      <c r="AY130" s="95"/>
      <c r="AZ130" s="95"/>
      <c r="BA130" s="98"/>
    </row>
    <row r="131" spans="1:53" ht="12.75" customHeight="1" x14ac:dyDescent="0.25">
      <c r="A131" s="141"/>
      <c r="B131" s="144"/>
      <c r="C131" s="147"/>
      <c r="D131" s="150"/>
      <c r="E131" s="51"/>
      <c r="F131" s="42" t="str">
        <f t="shared" ref="F131:AJ131" si="59">IF(F132&gt;0,"НУ","")</f>
        <v/>
      </c>
      <c r="G131" s="43" t="str">
        <f t="shared" si="59"/>
        <v/>
      </c>
      <c r="H131" s="43" t="str">
        <f t="shared" si="59"/>
        <v/>
      </c>
      <c r="I131" s="43" t="str">
        <f t="shared" si="59"/>
        <v/>
      </c>
      <c r="J131" s="43" t="str">
        <f t="shared" si="59"/>
        <v/>
      </c>
      <c r="K131" s="43" t="str">
        <f t="shared" si="59"/>
        <v/>
      </c>
      <c r="L131" s="43" t="str">
        <f t="shared" si="59"/>
        <v/>
      </c>
      <c r="M131" s="43" t="str">
        <f t="shared" si="59"/>
        <v/>
      </c>
      <c r="N131" s="43" t="str">
        <f t="shared" si="59"/>
        <v/>
      </c>
      <c r="O131" s="43" t="str">
        <f t="shared" si="59"/>
        <v/>
      </c>
      <c r="P131" s="43" t="str">
        <f t="shared" si="59"/>
        <v/>
      </c>
      <c r="Q131" s="43" t="str">
        <f t="shared" si="59"/>
        <v/>
      </c>
      <c r="R131" s="43" t="str">
        <f t="shared" si="59"/>
        <v/>
      </c>
      <c r="S131" s="43" t="str">
        <f t="shared" si="59"/>
        <v/>
      </c>
      <c r="T131" s="43" t="str">
        <f t="shared" si="59"/>
        <v/>
      </c>
      <c r="U131" s="43" t="str">
        <f t="shared" si="59"/>
        <v/>
      </c>
      <c r="V131" s="43" t="str">
        <f t="shared" si="59"/>
        <v/>
      </c>
      <c r="W131" s="43" t="str">
        <f t="shared" si="59"/>
        <v/>
      </c>
      <c r="X131" s="43" t="str">
        <f t="shared" si="59"/>
        <v/>
      </c>
      <c r="Y131" s="43" t="str">
        <f t="shared" si="59"/>
        <v/>
      </c>
      <c r="Z131" s="43" t="str">
        <f t="shared" si="59"/>
        <v/>
      </c>
      <c r="AA131" s="43" t="str">
        <f t="shared" si="59"/>
        <v/>
      </c>
      <c r="AB131" s="43" t="str">
        <f t="shared" si="59"/>
        <v/>
      </c>
      <c r="AC131" s="43" t="str">
        <f t="shared" si="59"/>
        <v/>
      </c>
      <c r="AD131" s="43" t="str">
        <f t="shared" si="59"/>
        <v/>
      </c>
      <c r="AE131" s="43" t="str">
        <f t="shared" si="59"/>
        <v/>
      </c>
      <c r="AF131" s="43" t="str">
        <f t="shared" si="59"/>
        <v/>
      </c>
      <c r="AG131" s="43" t="str">
        <f t="shared" si="59"/>
        <v/>
      </c>
      <c r="AH131" s="44" t="str">
        <f t="shared" si="59"/>
        <v/>
      </c>
      <c r="AI131" s="44" t="str">
        <f t="shared" si="59"/>
        <v/>
      </c>
      <c r="AJ131" s="45" t="str">
        <f t="shared" si="59"/>
        <v/>
      </c>
      <c r="AK131" s="162"/>
      <c r="AL131" s="156"/>
      <c r="AM131" s="127"/>
      <c r="AN131" s="130"/>
      <c r="AO131" s="133"/>
      <c r="AP131" s="136"/>
      <c r="AQ131" s="136"/>
      <c r="AR131" s="124"/>
      <c r="AS131" s="124"/>
      <c r="AT131" s="124"/>
      <c r="AU131" s="124"/>
      <c r="AV131" s="124"/>
      <c r="AW131" s="124"/>
      <c r="AX131" s="124"/>
      <c r="AY131" s="95"/>
      <c r="AZ131" s="95"/>
      <c r="BA131" s="98"/>
    </row>
    <row r="132" spans="1:53" ht="13.5" customHeight="1" thickBot="1" x14ac:dyDescent="0.3">
      <c r="A132" s="142"/>
      <c r="B132" s="145"/>
      <c r="C132" s="148"/>
      <c r="D132" s="151"/>
      <c r="E132" s="52"/>
      <c r="F132" s="47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9"/>
      <c r="AK132" s="163"/>
      <c r="AL132" s="157"/>
      <c r="AM132" s="128"/>
      <c r="AN132" s="131"/>
      <c r="AO132" s="134"/>
      <c r="AP132" s="137"/>
      <c r="AQ132" s="137"/>
      <c r="AR132" s="125"/>
      <c r="AS132" s="125"/>
      <c r="AT132" s="125"/>
      <c r="AU132" s="125"/>
      <c r="AV132" s="125"/>
      <c r="AW132" s="125"/>
      <c r="AX132" s="125"/>
      <c r="AY132" s="96"/>
      <c r="AZ132" s="96"/>
      <c r="BA132" s="99"/>
    </row>
    <row r="133" spans="1:53" ht="26.45" customHeight="1" x14ac:dyDescent="0.25">
      <c r="A133" s="140">
        <v>31</v>
      </c>
      <c r="B133" s="143" t="str">
        <f>IFERROR(VLOOKUP($C133,[1]Списки!$A$1:$C$3999,2,0),"")</f>
        <v/>
      </c>
      <c r="C133" s="146"/>
      <c r="D133" s="149" t="str">
        <f>IFERROR(VLOOKUP($C133,[1]Списки!$A$1:$C$3999,3,0),"")</f>
        <v/>
      </c>
      <c r="E133" s="50"/>
      <c r="F133" s="34" t="str">
        <f>VLOOKUP(F$11,[1]Графік!$E$5:$H$32,3,0)</f>
        <v>ВВ</v>
      </c>
      <c r="G133" s="35" t="str">
        <f>VLOOKUP(G$11,[1]Графік!$E$5:$H$32,3,0)</f>
        <v>ВВ</v>
      </c>
      <c r="H133" s="35" t="str">
        <f>VLOOKUP(H$11,[1]Графік!$E$5:$H$32,3,0)</f>
        <v>Р</v>
      </c>
      <c r="I133" s="35" t="str">
        <f>VLOOKUP(I$11,[1]Графік!$E$5:$H$32,3,0)</f>
        <v>Р</v>
      </c>
      <c r="J133" s="35" t="str">
        <f>VLOOKUP(J$11,[1]Графік!$E$5:$H$32,3,0)</f>
        <v>Р</v>
      </c>
      <c r="K133" s="35" t="str">
        <f>VLOOKUP(K$11,[1]Графік!$E$5:$H$32,3,0)</f>
        <v>Р</v>
      </c>
      <c r="L133" s="35" t="str">
        <f>VLOOKUP(L$11,[1]Графік!$E$5:$H$32,3,0)</f>
        <v>ВВ</v>
      </c>
      <c r="M133" s="35" t="str">
        <f>VLOOKUP(M$11,[1]Графік!$E$5:$H$32,3,0)</f>
        <v>ВВ</v>
      </c>
      <c r="N133" s="35" t="str">
        <f>VLOOKUP(N$11,[1]Графік!$E$5:$H$32,3,0)</f>
        <v>Р</v>
      </c>
      <c r="O133" s="35" t="str">
        <f>VLOOKUP(O$11,[1]Графік!$E$5:$H$32,3,0)</f>
        <v>Р</v>
      </c>
      <c r="P133" s="35" t="str">
        <f>VLOOKUP(P$11,[1]Графік!$E$5:$H$32,3,0)</f>
        <v>Р</v>
      </c>
      <c r="Q133" s="35" t="str">
        <f>VLOOKUP(Q$11,[1]Графік!$E$5:$H$32,3,0)</f>
        <v>Р</v>
      </c>
      <c r="R133" s="35" t="str">
        <f>VLOOKUP(R$11,[1]Графік!$E$5:$H$32,3,0)</f>
        <v>ВВ</v>
      </c>
      <c r="S133" s="35" t="str">
        <f>VLOOKUP(S$11,[1]Графік!$E$5:$H$32,3,0)</f>
        <v>ВВ</v>
      </c>
      <c r="T133" s="35" t="str">
        <f>VLOOKUP(T$11,[1]Графік!$E$5:$H$32,3,0)</f>
        <v>Р</v>
      </c>
      <c r="U133" s="35" t="str">
        <f>VLOOKUP(U$11,[1]Графік!$E$5:$H$32,3,0)</f>
        <v>Р</v>
      </c>
      <c r="V133" s="35" t="str">
        <f>VLOOKUP(V$11,[1]Графік!$E$5:$H$32,3,0)</f>
        <v>Р</v>
      </c>
      <c r="W133" s="35" t="str">
        <f>VLOOKUP(W$11,[1]Графік!$E$5:$H$32,3,0)</f>
        <v>Р</v>
      </c>
      <c r="X133" s="35" t="str">
        <f>VLOOKUP(X$11,[1]Графік!$E$5:$H$32,3,0)</f>
        <v>ВВ</v>
      </c>
      <c r="Y133" s="35" t="str">
        <f>VLOOKUP(Y$11,[1]Графік!$E$5:$H$32,3,0)</f>
        <v>ВВ</v>
      </c>
      <c r="Z133" s="35" t="str">
        <f>VLOOKUP(Z$11,[1]Графік!$E$5:$H$32,3,0)</f>
        <v>Р</v>
      </c>
      <c r="AA133" s="35" t="str">
        <f>VLOOKUP(AA$11,[1]Графік!$E$5:$H$32,3,0)</f>
        <v>Р</v>
      </c>
      <c r="AB133" s="35" t="str">
        <f>VLOOKUP(AB$11,[1]Графік!$E$5:$H$32,3,0)</f>
        <v>Р</v>
      </c>
      <c r="AC133" s="35" t="str">
        <f>VLOOKUP(AC$11,[1]Графік!$E$5:$H$32,3,0)</f>
        <v>Р</v>
      </c>
      <c r="AD133" s="35" t="str">
        <f>VLOOKUP(AD$11,[1]Графік!$E$5:$H$32,3,0)</f>
        <v>ВВ</v>
      </c>
      <c r="AE133" s="35" t="str">
        <f>VLOOKUP(AE$11,[1]Графік!$E$5:$H$32,3,0)</f>
        <v>ВВ</v>
      </c>
      <c r="AF133" s="35" t="str">
        <f>VLOOKUP(AF$11,[1]Графік!$E$5:$H$32,3,0)</f>
        <v>Р</v>
      </c>
      <c r="AG133" s="35" t="str">
        <f>VLOOKUP(AG$11,[1]Графік!$E$5:$H$32,3,0)</f>
        <v>Р</v>
      </c>
      <c r="AH133" s="35"/>
      <c r="AI133" s="35"/>
      <c r="AJ133" s="36"/>
      <c r="AK133" s="162">
        <f ca="1">SUMIF($F133:$AJ136,"Р",$F134:$AJ134)</f>
        <v>144</v>
      </c>
      <c r="AL133" s="156">
        <f ca="1">SUMIF($F135:$AJ136,"НУ",$F136:$AJ136)</f>
        <v>0</v>
      </c>
      <c r="AM133" s="127">
        <f ca="1">SUMIF(F133:AJ136,"РВ",F134:AJ134)</f>
        <v>0</v>
      </c>
      <c r="AN133" s="130">
        <f ca="1">AK133+AL133+AM133</f>
        <v>144</v>
      </c>
      <c r="AO133" s="133">
        <f ca="1">AK133/8</f>
        <v>18</v>
      </c>
      <c r="AP133" s="136">
        <f>COUNTIF($F133:$AJ136,"=ВВ")</f>
        <v>10</v>
      </c>
      <c r="AQ133" s="136">
        <f>COUNTIF($F133:$AJ136,"=В")</f>
        <v>0</v>
      </c>
      <c r="AR133" s="124">
        <f>COUNTIF($F133:$AJ136,"=НА")</f>
        <v>0</v>
      </c>
      <c r="AS133" s="124">
        <f>COUNTIF(F133:AJ136,"=ТН")</f>
        <v>0</v>
      </c>
      <c r="AT133" s="124">
        <f>COUNTIF($F133:$AJ136,"=ВД")</f>
        <v>0</v>
      </c>
      <c r="AU133" s="124">
        <f>COUNTIF($F133:$AJ136,"=ВП")</f>
        <v>0</v>
      </c>
      <c r="AV133" s="124">
        <f>COUNTIF($F133:$AJ136,"=ДД")</f>
        <v>0</v>
      </c>
      <c r="AW133" s="124">
        <f>COUNTIF($F133:$AJ136,"=П")</f>
        <v>0</v>
      </c>
      <c r="AX133" s="124">
        <f>COUNTIF($F133:$AJ136,"=ПР")</f>
        <v>0</v>
      </c>
      <c r="AY133" s="95">
        <f>COUNTIF($F133:$AJ136,"=І")</f>
        <v>0</v>
      </c>
      <c r="AZ133" s="95">
        <f>COUNTIF($F133:$AJ136,"=НЗ")</f>
        <v>0</v>
      </c>
      <c r="BA133" s="97" t="str">
        <f>IF(C133&gt;1,[1]Графік!$H$36,"")</f>
        <v/>
      </c>
    </row>
    <row r="134" spans="1:53" ht="12.75" customHeight="1" x14ac:dyDescent="0.25">
      <c r="A134" s="141"/>
      <c r="B134" s="144"/>
      <c r="C134" s="147"/>
      <c r="D134" s="150"/>
      <c r="E134" s="51"/>
      <c r="F134" s="38" t="str">
        <f t="shared" ref="F134:AG134" si="60">IF(F133="Р",8,"")</f>
        <v/>
      </c>
      <c r="G134" s="39" t="str">
        <f t="shared" si="60"/>
        <v/>
      </c>
      <c r="H134" s="39">
        <f t="shared" si="60"/>
        <v>8</v>
      </c>
      <c r="I134" s="39">
        <f t="shared" si="60"/>
        <v>8</v>
      </c>
      <c r="J134" s="39">
        <f t="shared" si="60"/>
        <v>8</v>
      </c>
      <c r="K134" s="39">
        <f t="shared" si="60"/>
        <v>8</v>
      </c>
      <c r="L134" s="39" t="str">
        <f t="shared" si="60"/>
        <v/>
      </c>
      <c r="M134" s="39" t="str">
        <f t="shared" si="60"/>
        <v/>
      </c>
      <c r="N134" s="39">
        <f t="shared" si="60"/>
        <v>8</v>
      </c>
      <c r="O134" s="39">
        <f t="shared" si="60"/>
        <v>8</v>
      </c>
      <c r="P134" s="39">
        <f t="shared" si="60"/>
        <v>8</v>
      </c>
      <c r="Q134" s="39">
        <f t="shared" si="60"/>
        <v>8</v>
      </c>
      <c r="R134" s="39" t="str">
        <f t="shared" si="60"/>
        <v/>
      </c>
      <c r="S134" s="39" t="str">
        <f t="shared" si="60"/>
        <v/>
      </c>
      <c r="T134" s="39">
        <f t="shared" si="60"/>
        <v>8</v>
      </c>
      <c r="U134" s="39">
        <f t="shared" si="60"/>
        <v>8</v>
      </c>
      <c r="V134" s="39">
        <f t="shared" si="60"/>
        <v>8</v>
      </c>
      <c r="W134" s="39">
        <f t="shared" si="60"/>
        <v>8</v>
      </c>
      <c r="X134" s="39" t="str">
        <f t="shared" si="60"/>
        <v/>
      </c>
      <c r="Y134" s="39" t="str">
        <f t="shared" si="60"/>
        <v/>
      </c>
      <c r="Z134" s="39">
        <f t="shared" si="60"/>
        <v>8</v>
      </c>
      <c r="AA134" s="39">
        <f t="shared" si="60"/>
        <v>8</v>
      </c>
      <c r="AB134" s="39">
        <f t="shared" si="60"/>
        <v>8</v>
      </c>
      <c r="AC134" s="39">
        <f t="shared" si="60"/>
        <v>8</v>
      </c>
      <c r="AD134" s="39" t="str">
        <f t="shared" si="60"/>
        <v/>
      </c>
      <c r="AE134" s="39" t="str">
        <f t="shared" si="60"/>
        <v/>
      </c>
      <c r="AF134" s="39">
        <f t="shared" si="60"/>
        <v>8</v>
      </c>
      <c r="AG134" s="39">
        <f t="shared" si="60"/>
        <v>8</v>
      </c>
      <c r="AH134" s="39"/>
      <c r="AI134" s="39"/>
      <c r="AJ134" s="40"/>
      <c r="AK134" s="162"/>
      <c r="AL134" s="156"/>
      <c r="AM134" s="127"/>
      <c r="AN134" s="130"/>
      <c r="AO134" s="133"/>
      <c r="AP134" s="136"/>
      <c r="AQ134" s="136"/>
      <c r="AR134" s="124"/>
      <c r="AS134" s="124"/>
      <c r="AT134" s="124"/>
      <c r="AU134" s="124"/>
      <c r="AV134" s="124"/>
      <c r="AW134" s="124"/>
      <c r="AX134" s="124"/>
      <c r="AY134" s="95"/>
      <c r="AZ134" s="95"/>
      <c r="BA134" s="98"/>
    </row>
    <row r="135" spans="1:53" ht="12.75" customHeight="1" x14ac:dyDescent="0.25">
      <c r="A135" s="141"/>
      <c r="B135" s="144"/>
      <c r="C135" s="147"/>
      <c r="D135" s="150"/>
      <c r="E135" s="51"/>
      <c r="F135" s="42" t="str">
        <f t="shared" ref="F135:AJ135" si="61">IF(F136&gt;0,"НУ","")</f>
        <v/>
      </c>
      <c r="G135" s="43" t="str">
        <f t="shared" si="61"/>
        <v/>
      </c>
      <c r="H135" s="43" t="str">
        <f t="shared" si="61"/>
        <v/>
      </c>
      <c r="I135" s="43" t="str">
        <f t="shared" si="61"/>
        <v/>
      </c>
      <c r="J135" s="43" t="str">
        <f t="shared" si="61"/>
        <v/>
      </c>
      <c r="K135" s="43" t="str">
        <f t="shared" si="61"/>
        <v/>
      </c>
      <c r="L135" s="43" t="str">
        <f t="shared" si="61"/>
        <v/>
      </c>
      <c r="M135" s="43" t="str">
        <f t="shared" si="61"/>
        <v/>
      </c>
      <c r="N135" s="43" t="str">
        <f t="shared" si="61"/>
        <v/>
      </c>
      <c r="O135" s="43" t="str">
        <f t="shared" si="61"/>
        <v/>
      </c>
      <c r="P135" s="43" t="str">
        <f t="shared" si="61"/>
        <v/>
      </c>
      <c r="Q135" s="43" t="str">
        <f t="shared" si="61"/>
        <v/>
      </c>
      <c r="R135" s="43" t="str">
        <f t="shared" si="61"/>
        <v/>
      </c>
      <c r="S135" s="43" t="str">
        <f t="shared" si="61"/>
        <v/>
      </c>
      <c r="T135" s="43" t="str">
        <f t="shared" si="61"/>
        <v/>
      </c>
      <c r="U135" s="43" t="str">
        <f t="shared" si="61"/>
        <v/>
      </c>
      <c r="V135" s="43" t="str">
        <f t="shared" si="61"/>
        <v/>
      </c>
      <c r="W135" s="43" t="str">
        <f t="shared" si="61"/>
        <v/>
      </c>
      <c r="X135" s="43" t="str">
        <f t="shared" si="61"/>
        <v/>
      </c>
      <c r="Y135" s="43" t="str">
        <f t="shared" si="61"/>
        <v/>
      </c>
      <c r="Z135" s="43" t="str">
        <f t="shared" si="61"/>
        <v/>
      </c>
      <c r="AA135" s="43" t="str">
        <f t="shared" si="61"/>
        <v/>
      </c>
      <c r="AB135" s="43" t="str">
        <f t="shared" si="61"/>
        <v/>
      </c>
      <c r="AC135" s="43" t="str">
        <f t="shared" si="61"/>
        <v/>
      </c>
      <c r="AD135" s="43" t="str">
        <f t="shared" si="61"/>
        <v/>
      </c>
      <c r="AE135" s="43" t="str">
        <f t="shared" si="61"/>
        <v/>
      </c>
      <c r="AF135" s="43" t="str">
        <f t="shared" si="61"/>
        <v/>
      </c>
      <c r="AG135" s="43" t="str">
        <f t="shared" si="61"/>
        <v/>
      </c>
      <c r="AH135" s="44" t="str">
        <f t="shared" si="61"/>
        <v/>
      </c>
      <c r="AI135" s="44" t="str">
        <f t="shared" si="61"/>
        <v/>
      </c>
      <c r="AJ135" s="45" t="str">
        <f t="shared" si="61"/>
        <v/>
      </c>
      <c r="AK135" s="162"/>
      <c r="AL135" s="156"/>
      <c r="AM135" s="127"/>
      <c r="AN135" s="130"/>
      <c r="AO135" s="133"/>
      <c r="AP135" s="136"/>
      <c r="AQ135" s="136"/>
      <c r="AR135" s="124"/>
      <c r="AS135" s="124"/>
      <c r="AT135" s="124"/>
      <c r="AU135" s="124"/>
      <c r="AV135" s="124"/>
      <c r="AW135" s="124"/>
      <c r="AX135" s="124"/>
      <c r="AY135" s="95"/>
      <c r="AZ135" s="95"/>
      <c r="BA135" s="98"/>
    </row>
    <row r="136" spans="1:53" ht="13.5" customHeight="1" thickBot="1" x14ac:dyDescent="0.3">
      <c r="A136" s="142"/>
      <c r="B136" s="145"/>
      <c r="C136" s="148"/>
      <c r="D136" s="151"/>
      <c r="E136" s="52"/>
      <c r="F136" s="47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9"/>
      <c r="AK136" s="163"/>
      <c r="AL136" s="157"/>
      <c r="AM136" s="128"/>
      <c r="AN136" s="131"/>
      <c r="AO136" s="134"/>
      <c r="AP136" s="137"/>
      <c r="AQ136" s="137"/>
      <c r="AR136" s="125"/>
      <c r="AS136" s="125"/>
      <c r="AT136" s="125"/>
      <c r="AU136" s="125"/>
      <c r="AV136" s="125"/>
      <c r="AW136" s="125"/>
      <c r="AX136" s="125"/>
      <c r="AY136" s="96"/>
      <c r="AZ136" s="96"/>
      <c r="BA136" s="99"/>
    </row>
    <row r="137" spans="1:53" ht="12.75" customHeight="1" x14ac:dyDescent="0.25">
      <c r="A137" s="140">
        <v>32</v>
      </c>
      <c r="B137" s="143" t="str">
        <f>IFERROR(VLOOKUP($C137,[1]Списки!$A$1:$C$3999,2,0),"")</f>
        <v/>
      </c>
      <c r="C137" s="146"/>
      <c r="D137" s="149" t="str">
        <f>IFERROR(VLOOKUP($C137,[1]Списки!$A$1:$C$3999,3,0),"")</f>
        <v/>
      </c>
      <c r="E137" s="50"/>
      <c r="F137" s="34" t="str">
        <f>VLOOKUP(F$11,[1]Графік!$E$5:$H$32,3,0)</f>
        <v>ВВ</v>
      </c>
      <c r="G137" s="35" t="str">
        <f>VLOOKUP(G$11,[1]Графік!$E$5:$H$32,3,0)</f>
        <v>ВВ</v>
      </c>
      <c r="H137" s="35" t="str">
        <f>VLOOKUP(H$11,[1]Графік!$E$5:$H$32,3,0)</f>
        <v>Р</v>
      </c>
      <c r="I137" s="35" t="str">
        <f>VLOOKUP(I$11,[1]Графік!$E$5:$H$32,3,0)</f>
        <v>Р</v>
      </c>
      <c r="J137" s="35" t="str">
        <f>VLOOKUP(J$11,[1]Графік!$E$5:$H$32,3,0)</f>
        <v>Р</v>
      </c>
      <c r="K137" s="35" t="str">
        <f>VLOOKUP(K$11,[1]Графік!$E$5:$H$32,3,0)</f>
        <v>Р</v>
      </c>
      <c r="L137" s="35" t="str">
        <f>VLOOKUP(L$11,[1]Графік!$E$5:$H$32,3,0)</f>
        <v>ВВ</v>
      </c>
      <c r="M137" s="35" t="str">
        <f>VLOOKUP(M$11,[1]Графік!$E$5:$H$32,3,0)</f>
        <v>ВВ</v>
      </c>
      <c r="N137" s="35" t="str">
        <f>VLOOKUP(N$11,[1]Графік!$E$5:$H$32,3,0)</f>
        <v>Р</v>
      </c>
      <c r="O137" s="35" t="str">
        <f>VLOOKUP(O$11,[1]Графік!$E$5:$H$32,3,0)</f>
        <v>Р</v>
      </c>
      <c r="P137" s="35" t="str">
        <f>VLOOKUP(P$11,[1]Графік!$E$5:$H$32,3,0)</f>
        <v>Р</v>
      </c>
      <c r="Q137" s="35" t="str">
        <f>VLOOKUP(Q$11,[1]Графік!$E$5:$H$32,3,0)</f>
        <v>Р</v>
      </c>
      <c r="R137" s="35" t="str">
        <f>VLOOKUP(R$11,[1]Графік!$E$5:$H$32,3,0)</f>
        <v>ВВ</v>
      </c>
      <c r="S137" s="35" t="str">
        <f>VLOOKUP(S$11,[1]Графік!$E$5:$H$32,3,0)</f>
        <v>ВВ</v>
      </c>
      <c r="T137" s="35" t="str">
        <f>VLOOKUP(T$11,[1]Графік!$E$5:$H$32,3,0)</f>
        <v>Р</v>
      </c>
      <c r="U137" s="35" t="str">
        <f>VLOOKUP(U$11,[1]Графік!$E$5:$H$32,3,0)</f>
        <v>Р</v>
      </c>
      <c r="V137" s="35" t="str">
        <f>VLOOKUP(V$11,[1]Графік!$E$5:$H$32,3,0)</f>
        <v>Р</v>
      </c>
      <c r="W137" s="35" t="str">
        <f>VLOOKUP(W$11,[1]Графік!$E$5:$H$32,3,0)</f>
        <v>Р</v>
      </c>
      <c r="X137" s="35" t="str">
        <f>VLOOKUP(X$11,[1]Графік!$E$5:$H$32,3,0)</f>
        <v>ВВ</v>
      </c>
      <c r="Y137" s="35" t="str">
        <f>VLOOKUP(Y$11,[1]Графік!$E$5:$H$32,3,0)</f>
        <v>ВВ</v>
      </c>
      <c r="Z137" s="35" t="str">
        <f>VLOOKUP(Z$11,[1]Графік!$E$5:$H$32,3,0)</f>
        <v>Р</v>
      </c>
      <c r="AA137" s="35" t="str">
        <f>VLOOKUP(AA$11,[1]Графік!$E$5:$H$32,3,0)</f>
        <v>Р</v>
      </c>
      <c r="AB137" s="35" t="str">
        <f>VLOOKUP(AB$11,[1]Графік!$E$5:$H$32,3,0)</f>
        <v>Р</v>
      </c>
      <c r="AC137" s="35" t="str">
        <f>VLOOKUP(AC$11,[1]Графік!$E$5:$H$32,3,0)</f>
        <v>Р</v>
      </c>
      <c r="AD137" s="35" t="str">
        <f>VLOOKUP(AD$11,[1]Графік!$E$5:$H$32,3,0)</f>
        <v>ВВ</v>
      </c>
      <c r="AE137" s="35" t="str">
        <f>VLOOKUP(AE$11,[1]Графік!$E$5:$H$32,3,0)</f>
        <v>ВВ</v>
      </c>
      <c r="AF137" s="35" t="str">
        <f>VLOOKUP(AF$11,[1]Графік!$E$5:$H$32,3,0)</f>
        <v>Р</v>
      </c>
      <c r="AG137" s="35" t="str">
        <f>VLOOKUP(AG$11,[1]Графік!$E$5:$H$32,3,0)</f>
        <v>Р</v>
      </c>
      <c r="AH137" s="35"/>
      <c r="AI137" s="35"/>
      <c r="AJ137" s="36"/>
      <c r="AK137" s="162">
        <f ca="1">SUMIF($F137:$AJ140,"Р",$F138:$AJ138)</f>
        <v>144</v>
      </c>
      <c r="AL137" s="156">
        <f ca="1">SUMIF($F139:$AJ140,"НУ",$F140:$AJ140)</f>
        <v>0</v>
      </c>
      <c r="AM137" s="127">
        <f ca="1">SUMIF(F137:AJ140,"РВ",F138:AJ138)</f>
        <v>0</v>
      </c>
      <c r="AN137" s="130">
        <f ca="1">AK137+AL137+AM137</f>
        <v>144</v>
      </c>
      <c r="AO137" s="133">
        <f ca="1">AK137/8</f>
        <v>18</v>
      </c>
      <c r="AP137" s="136">
        <f>COUNTIF($F137:$AJ140,"=ВВ")</f>
        <v>10</v>
      </c>
      <c r="AQ137" s="136">
        <f>COUNTIF($F137:$AJ140,"=В")</f>
        <v>0</v>
      </c>
      <c r="AR137" s="124">
        <f>COUNTIF($F137:$AJ140,"=НА")</f>
        <v>0</v>
      </c>
      <c r="AS137" s="124">
        <f>COUNTIF(F137:AJ140,"=ТН")</f>
        <v>0</v>
      </c>
      <c r="AT137" s="124">
        <f>COUNTIF($F137:$AJ140,"=ВД")</f>
        <v>0</v>
      </c>
      <c r="AU137" s="124">
        <f>COUNTIF($F137:$AJ140,"=ВП")</f>
        <v>0</v>
      </c>
      <c r="AV137" s="124">
        <f>COUNTIF($F137:$AJ140,"=ДД")</f>
        <v>0</v>
      </c>
      <c r="AW137" s="124">
        <f>COUNTIF($F137:$AJ140,"=П")</f>
        <v>0</v>
      </c>
      <c r="AX137" s="124">
        <f>COUNTIF($F137:$AJ140,"=ПР")</f>
        <v>0</v>
      </c>
      <c r="AY137" s="95">
        <f>COUNTIF($F137:$AJ140,"=І")</f>
        <v>0</v>
      </c>
      <c r="AZ137" s="95">
        <f>COUNTIF($F137:$AJ140,"=НЗ")</f>
        <v>0</v>
      </c>
      <c r="BA137" s="97" t="str">
        <f>IF(C137&gt;1,[1]Графік!$H$36,"")</f>
        <v/>
      </c>
    </row>
    <row r="138" spans="1:53" ht="25.5" customHeight="1" x14ac:dyDescent="0.25">
      <c r="A138" s="141"/>
      <c r="B138" s="144"/>
      <c r="C138" s="147"/>
      <c r="D138" s="150"/>
      <c r="E138" s="51"/>
      <c r="F138" s="38" t="str">
        <f t="shared" ref="F138:AG138" si="62">IF(F137="Р",8,"")</f>
        <v/>
      </c>
      <c r="G138" s="39" t="str">
        <f t="shared" si="62"/>
        <v/>
      </c>
      <c r="H138" s="39">
        <f t="shared" si="62"/>
        <v>8</v>
      </c>
      <c r="I138" s="39">
        <f t="shared" si="62"/>
        <v>8</v>
      </c>
      <c r="J138" s="39">
        <f t="shared" si="62"/>
        <v>8</v>
      </c>
      <c r="K138" s="39">
        <f t="shared" si="62"/>
        <v>8</v>
      </c>
      <c r="L138" s="39" t="str">
        <f t="shared" si="62"/>
        <v/>
      </c>
      <c r="M138" s="39" t="str">
        <f t="shared" si="62"/>
        <v/>
      </c>
      <c r="N138" s="39">
        <f t="shared" si="62"/>
        <v>8</v>
      </c>
      <c r="O138" s="39">
        <f t="shared" si="62"/>
        <v>8</v>
      </c>
      <c r="P138" s="39">
        <f t="shared" si="62"/>
        <v>8</v>
      </c>
      <c r="Q138" s="39">
        <f t="shared" si="62"/>
        <v>8</v>
      </c>
      <c r="R138" s="39" t="str">
        <f t="shared" si="62"/>
        <v/>
      </c>
      <c r="S138" s="39" t="str">
        <f t="shared" si="62"/>
        <v/>
      </c>
      <c r="T138" s="39">
        <f t="shared" si="62"/>
        <v>8</v>
      </c>
      <c r="U138" s="39">
        <f t="shared" si="62"/>
        <v>8</v>
      </c>
      <c r="V138" s="39">
        <f t="shared" si="62"/>
        <v>8</v>
      </c>
      <c r="W138" s="39">
        <f t="shared" si="62"/>
        <v>8</v>
      </c>
      <c r="X138" s="39" t="str">
        <f t="shared" si="62"/>
        <v/>
      </c>
      <c r="Y138" s="39" t="str">
        <f t="shared" si="62"/>
        <v/>
      </c>
      <c r="Z138" s="39">
        <f t="shared" si="62"/>
        <v>8</v>
      </c>
      <c r="AA138" s="39">
        <f t="shared" si="62"/>
        <v>8</v>
      </c>
      <c r="AB138" s="39">
        <f t="shared" si="62"/>
        <v>8</v>
      </c>
      <c r="AC138" s="39">
        <f t="shared" si="62"/>
        <v>8</v>
      </c>
      <c r="AD138" s="39" t="str">
        <f t="shared" si="62"/>
        <v/>
      </c>
      <c r="AE138" s="39" t="str">
        <f t="shared" si="62"/>
        <v/>
      </c>
      <c r="AF138" s="39">
        <f t="shared" si="62"/>
        <v>8</v>
      </c>
      <c r="AG138" s="39">
        <f t="shared" si="62"/>
        <v>8</v>
      </c>
      <c r="AH138" s="39"/>
      <c r="AI138" s="39"/>
      <c r="AJ138" s="40"/>
      <c r="AK138" s="162"/>
      <c r="AL138" s="156"/>
      <c r="AM138" s="127"/>
      <c r="AN138" s="130"/>
      <c r="AO138" s="133"/>
      <c r="AP138" s="136"/>
      <c r="AQ138" s="136"/>
      <c r="AR138" s="124"/>
      <c r="AS138" s="124"/>
      <c r="AT138" s="124"/>
      <c r="AU138" s="124"/>
      <c r="AV138" s="124"/>
      <c r="AW138" s="124"/>
      <c r="AX138" s="124"/>
      <c r="AY138" s="95"/>
      <c r="AZ138" s="95"/>
      <c r="BA138" s="98"/>
    </row>
    <row r="139" spans="1:53" ht="12.75" customHeight="1" x14ac:dyDescent="0.25">
      <c r="A139" s="141"/>
      <c r="B139" s="144"/>
      <c r="C139" s="147"/>
      <c r="D139" s="150"/>
      <c r="E139" s="51"/>
      <c r="F139" s="42" t="str">
        <f t="shared" ref="F139:AJ139" si="63">IF(F140&gt;0,"НУ","")</f>
        <v/>
      </c>
      <c r="G139" s="43" t="str">
        <f t="shared" si="63"/>
        <v/>
      </c>
      <c r="H139" s="43" t="str">
        <f t="shared" si="63"/>
        <v/>
      </c>
      <c r="I139" s="43" t="str">
        <f t="shared" si="63"/>
        <v/>
      </c>
      <c r="J139" s="43" t="str">
        <f t="shared" si="63"/>
        <v/>
      </c>
      <c r="K139" s="43" t="str">
        <f t="shared" si="63"/>
        <v/>
      </c>
      <c r="L139" s="43" t="str">
        <f t="shared" si="63"/>
        <v/>
      </c>
      <c r="M139" s="43" t="str">
        <f t="shared" si="63"/>
        <v/>
      </c>
      <c r="N139" s="43" t="str">
        <f t="shared" si="63"/>
        <v/>
      </c>
      <c r="O139" s="43" t="str">
        <f t="shared" si="63"/>
        <v/>
      </c>
      <c r="P139" s="43" t="str">
        <f t="shared" si="63"/>
        <v/>
      </c>
      <c r="Q139" s="43" t="str">
        <f t="shared" si="63"/>
        <v/>
      </c>
      <c r="R139" s="43" t="str">
        <f t="shared" si="63"/>
        <v/>
      </c>
      <c r="S139" s="43" t="str">
        <f t="shared" si="63"/>
        <v/>
      </c>
      <c r="T139" s="43" t="str">
        <f t="shared" si="63"/>
        <v/>
      </c>
      <c r="U139" s="43" t="str">
        <f t="shared" si="63"/>
        <v/>
      </c>
      <c r="V139" s="43" t="str">
        <f t="shared" si="63"/>
        <v/>
      </c>
      <c r="W139" s="43" t="str">
        <f t="shared" si="63"/>
        <v/>
      </c>
      <c r="X139" s="43" t="str">
        <f t="shared" si="63"/>
        <v/>
      </c>
      <c r="Y139" s="43" t="str">
        <f t="shared" si="63"/>
        <v/>
      </c>
      <c r="Z139" s="43" t="str">
        <f t="shared" si="63"/>
        <v/>
      </c>
      <c r="AA139" s="43" t="str">
        <f t="shared" si="63"/>
        <v/>
      </c>
      <c r="AB139" s="43" t="str">
        <f t="shared" si="63"/>
        <v/>
      </c>
      <c r="AC139" s="43" t="str">
        <f t="shared" si="63"/>
        <v/>
      </c>
      <c r="AD139" s="43" t="str">
        <f t="shared" si="63"/>
        <v/>
      </c>
      <c r="AE139" s="43" t="str">
        <f t="shared" si="63"/>
        <v/>
      </c>
      <c r="AF139" s="43" t="str">
        <f t="shared" si="63"/>
        <v/>
      </c>
      <c r="AG139" s="43" t="str">
        <f t="shared" si="63"/>
        <v/>
      </c>
      <c r="AH139" s="44" t="str">
        <f t="shared" si="63"/>
        <v/>
      </c>
      <c r="AI139" s="44" t="str">
        <f t="shared" si="63"/>
        <v/>
      </c>
      <c r="AJ139" s="45" t="str">
        <f t="shared" si="63"/>
        <v/>
      </c>
      <c r="AK139" s="162"/>
      <c r="AL139" s="156"/>
      <c r="AM139" s="127"/>
      <c r="AN139" s="130"/>
      <c r="AO139" s="133"/>
      <c r="AP139" s="136"/>
      <c r="AQ139" s="136"/>
      <c r="AR139" s="124"/>
      <c r="AS139" s="124"/>
      <c r="AT139" s="124"/>
      <c r="AU139" s="124"/>
      <c r="AV139" s="124"/>
      <c r="AW139" s="124"/>
      <c r="AX139" s="124"/>
      <c r="AY139" s="95"/>
      <c r="AZ139" s="95"/>
      <c r="BA139" s="98"/>
    </row>
    <row r="140" spans="1:53" ht="13.5" customHeight="1" thickBot="1" x14ac:dyDescent="0.3">
      <c r="A140" s="142"/>
      <c r="B140" s="145"/>
      <c r="C140" s="148"/>
      <c r="D140" s="151"/>
      <c r="E140" s="52"/>
      <c r="F140" s="47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9"/>
      <c r="AK140" s="163"/>
      <c r="AL140" s="157"/>
      <c r="AM140" s="128"/>
      <c r="AN140" s="131"/>
      <c r="AO140" s="134"/>
      <c r="AP140" s="137"/>
      <c r="AQ140" s="137"/>
      <c r="AR140" s="125"/>
      <c r="AS140" s="125"/>
      <c r="AT140" s="125"/>
      <c r="AU140" s="125"/>
      <c r="AV140" s="125"/>
      <c r="AW140" s="125"/>
      <c r="AX140" s="125"/>
      <c r="AY140" s="96"/>
      <c r="AZ140" s="96"/>
      <c r="BA140" s="99"/>
    </row>
    <row r="141" spans="1:53" ht="12.75" customHeight="1" x14ac:dyDescent="0.25">
      <c r="A141" s="140">
        <v>33</v>
      </c>
      <c r="B141" s="143" t="str">
        <f>IFERROR(VLOOKUP($C141,[1]Списки!$A$1:$C$3999,2,0),"")</f>
        <v/>
      </c>
      <c r="C141" s="146"/>
      <c r="D141" s="149" t="str">
        <f>IFERROR(VLOOKUP($C141,[1]Списки!$A$1:$C$3999,3,0),"")</f>
        <v/>
      </c>
      <c r="E141" s="50"/>
      <c r="F141" s="34" t="str">
        <f>VLOOKUP(F$11,[1]Графік!$E$5:$H$32,3,0)</f>
        <v>ВВ</v>
      </c>
      <c r="G141" s="35" t="str">
        <f>VLOOKUP(G$11,[1]Графік!$E$5:$H$32,3,0)</f>
        <v>ВВ</v>
      </c>
      <c r="H141" s="35" t="str">
        <f>VLOOKUP(H$11,[1]Графік!$E$5:$H$32,3,0)</f>
        <v>Р</v>
      </c>
      <c r="I141" s="35" t="str">
        <f>VLOOKUP(I$11,[1]Графік!$E$5:$H$32,3,0)</f>
        <v>Р</v>
      </c>
      <c r="J141" s="35" t="str">
        <f>VLOOKUP(J$11,[1]Графік!$E$5:$H$32,3,0)</f>
        <v>Р</v>
      </c>
      <c r="K141" s="35" t="str">
        <f>VLOOKUP(K$11,[1]Графік!$E$5:$H$32,3,0)</f>
        <v>Р</v>
      </c>
      <c r="L141" s="35" t="str">
        <f>VLOOKUP(L$11,[1]Графік!$E$5:$H$32,3,0)</f>
        <v>ВВ</v>
      </c>
      <c r="M141" s="35" t="str">
        <f>VLOOKUP(M$11,[1]Графік!$E$5:$H$32,3,0)</f>
        <v>ВВ</v>
      </c>
      <c r="N141" s="35" t="str">
        <f>VLOOKUP(N$11,[1]Графік!$E$5:$H$32,3,0)</f>
        <v>Р</v>
      </c>
      <c r="O141" s="35" t="str">
        <f>VLOOKUP(O$11,[1]Графік!$E$5:$H$32,3,0)</f>
        <v>Р</v>
      </c>
      <c r="P141" s="35" t="str">
        <f>VLOOKUP(P$11,[1]Графік!$E$5:$H$32,3,0)</f>
        <v>Р</v>
      </c>
      <c r="Q141" s="35" t="str">
        <f>VLOOKUP(Q$11,[1]Графік!$E$5:$H$32,3,0)</f>
        <v>Р</v>
      </c>
      <c r="R141" s="35" t="str">
        <f>VLOOKUP(R$11,[1]Графік!$E$5:$H$32,3,0)</f>
        <v>ВВ</v>
      </c>
      <c r="S141" s="35" t="str">
        <f>VLOOKUP(S$11,[1]Графік!$E$5:$H$32,3,0)</f>
        <v>ВВ</v>
      </c>
      <c r="T141" s="35" t="str">
        <f>VLOOKUP(T$11,[1]Графік!$E$5:$H$32,3,0)</f>
        <v>Р</v>
      </c>
      <c r="U141" s="35" t="str">
        <f>VLOOKUP(U$11,[1]Графік!$E$5:$H$32,3,0)</f>
        <v>Р</v>
      </c>
      <c r="V141" s="35" t="str">
        <f>VLOOKUP(V$11,[1]Графік!$E$5:$H$32,3,0)</f>
        <v>Р</v>
      </c>
      <c r="W141" s="35" t="str">
        <f>VLOOKUP(W$11,[1]Графік!$E$5:$H$32,3,0)</f>
        <v>Р</v>
      </c>
      <c r="X141" s="35" t="str">
        <f>VLOOKUP(X$11,[1]Графік!$E$5:$H$32,3,0)</f>
        <v>ВВ</v>
      </c>
      <c r="Y141" s="35" t="str">
        <f>VLOOKUP(Y$11,[1]Графік!$E$5:$H$32,3,0)</f>
        <v>ВВ</v>
      </c>
      <c r="Z141" s="35" t="str">
        <f>VLOOKUP(Z$11,[1]Графік!$E$5:$H$32,3,0)</f>
        <v>Р</v>
      </c>
      <c r="AA141" s="35" t="str">
        <f>VLOOKUP(AA$11,[1]Графік!$E$5:$H$32,3,0)</f>
        <v>Р</v>
      </c>
      <c r="AB141" s="35" t="str">
        <f>VLOOKUP(AB$11,[1]Графік!$E$5:$H$32,3,0)</f>
        <v>Р</v>
      </c>
      <c r="AC141" s="35" t="str">
        <f>VLOOKUP(AC$11,[1]Графік!$E$5:$H$32,3,0)</f>
        <v>Р</v>
      </c>
      <c r="AD141" s="35" t="str">
        <f>VLOOKUP(AD$11,[1]Графік!$E$5:$H$32,3,0)</f>
        <v>ВВ</v>
      </c>
      <c r="AE141" s="35" t="str">
        <f>VLOOKUP(AE$11,[1]Графік!$E$5:$H$32,3,0)</f>
        <v>ВВ</v>
      </c>
      <c r="AF141" s="35" t="str">
        <f>VLOOKUP(AF$11,[1]Графік!$E$5:$H$32,3,0)</f>
        <v>Р</v>
      </c>
      <c r="AG141" s="35" t="str">
        <f>VLOOKUP(AG$11,[1]Графік!$E$5:$H$32,3,0)</f>
        <v>Р</v>
      </c>
      <c r="AH141" s="35"/>
      <c r="AI141" s="35"/>
      <c r="AJ141" s="36"/>
      <c r="AK141" s="162">
        <f ca="1">SUMIF($F141:$AJ144,"Р",$F142:$AJ142)</f>
        <v>144</v>
      </c>
      <c r="AL141" s="156">
        <f ca="1">SUMIF($F143:$AJ144,"НУ",$F144:$AJ144)</f>
        <v>0</v>
      </c>
      <c r="AM141" s="127">
        <f ca="1">SUMIF(F141:AJ144,"РВ",F142:AJ142)</f>
        <v>0</v>
      </c>
      <c r="AN141" s="130">
        <f ca="1">AK141+AL141+AM141</f>
        <v>144</v>
      </c>
      <c r="AO141" s="133">
        <f ca="1">AK141/8</f>
        <v>18</v>
      </c>
      <c r="AP141" s="136">
        <f>COUNTIF($F141:$AJ144,"=ВВ")</f>
        <v>10</v>
      </c>
      <c r="AQ141" s="136">
        <f>COUNTIF($F141:$AJ144,"=В")</f>
        <v>0</v>
      </c>
      <c r="AR141" s="124">
        <f>COUNTIF($F141:$AJ144,"=НА")</f>
        <v>0</v>
      </c>
      <c r="AS141" s="124">
        <f>COUNTIF(F141:AJ144,"=ТН")</f>
        <v>0</v>
      </c>
      <c r="AT141" s="124">
        <f>COUNTIF($F141:$AJ144,"=ВД")</f>
        <v>0</v>
      </c>
      <c r="AU141" s="124">
        <f>COUNTIF($F141:$AJ144,"=ВП")</f>
        <v>0</v>
      </c>
      <c r="AV141" s="124">
        <f>COUNTIF($F141:$AJ144,"=ДД")</f>
        <v>0</v>
      </c>
      <c r="AW141" s="124">
        <f>COUNTIF($F141:$AJ144,"=П")</f>
        <v>0</v>
      </c>
      <c r="AX141" s="124">
        <f>COUNTIF($F141:$AJ144,"=ПР")</f>
        <v>0</v>
      </c>
      <c r="AY141" s="95">
        <f>COUNTIF($F141:$AJ144,"=І")</f>
        <v>0</v>
      </c>
      <c r="AZ141" s="95">
        <f>COUNTIF($F141:$AJ144,"=НЗ")</f>
        <v>0</v>
      </c>
      <c r="BA141" s="97" t="str">
        <f>IF(C141&gt;1,[1]Графік!$H$36,"")</f>
        <v/>
      </c>
    </row>
    <row r="142" spans="1:53" ht="12.75" customHeight="1" x14ac:dyDescent="0.25">
      <c r="A142" s="141"/>
      <c r="B142" s="144"/>
      <c r="C142" s="147"/>
      <c r="D142" s="150"/>
      <c r="E142" s="51"/>
      <c r="F142" s="38" t="str">
        <f t="shared" ref="F142:AG142" si="64">IF(F141="Р",8,"")</f>
        <v/>
      </c>
      <c r="G142" s="39" t="str">
        <f t="shared" si="64"/>
        <v/>
      </c>
      <c r="H142" s="39">
        <f t="shared" si="64"/>
        <v>8</v>
      </c>
      <c r="I142" s="39">
        <f t="shared" si="64"/>
        <v>8</v>
      </c>
      <c r="J142" s="39">
        <f t="shared" si="64"/>
        <v>8</v>
      </c>
      <c r="K142" s="39">
        <f t="shared" si="64"/>
        <v>8</v>
      </c>
      <c r="L142" s="39" t="str">
        <f t="shared" si="64"/>
        <v/>
      </c>
      <c r="M142" s="39" t="str">
        <f t="shared" si="64"/>
        <v/>
      </c>
      <c r="N142" s="39">
        <f t="shared" si="64"/>
        <v>8</v>
      </c>
      <c r="O142" s="39">
        <f t="shared" si="64"/>
        <v>8</v>
      </c>
      <c r="P142" s="39">
        <f t="shared" si="64"/>
        <v>8</v>
      </c>
      <c r="Q142" s="39">
        <f t="shared" si="64"/>
        <v>8</v>
      </c>
      <c r="R142" s="39" t="str">
        <f t="shared" si="64"/>
        <v/>
      </c>
      <c r="S142" s="39" t="str">
        <f t="shared" si="64"/>
        <v/>
      </c>
      <c r="T142" s="39">
        <f t="shared" si="64"/>
        <v>8</v>
      </c>
      <c r="U142" s="39">
        <f t="shared" si="64"/>
        <v>8</v>
      </c>
      <c r="V142" s="39">
        <f t="shared" si="64"/>
        <v>8</v>
      </c>
      <c r="W142" s="39">
        <f t="shared" si="64"/>
        <v>8</v>
      </c>
      <c r="X142" s="39" t="str">
        <f t="shared" si="64"/>
        <v/>
      </c>
      <c r="Y142" s="39" t="str">
        <f t="shared" si="64"/>
        <v/>
      </c>
      <c r="Z142" s="39">
        <f t="shared" si="64"/>
        <v>8</v>
      </c>
      <c r="AA142" s="39">
        <f t="shared" si="64"/>
        <v>8</v>
      </c>
      <c r="AB142" s="39">
        <f t="shared" si="64"/>
        <v>8</v>
      </c>
      <c r="AC142" s="39">
        <f t="shared" si="64"/>
        <v>8</v>
      </c>
      <c r="AD142" s="39" t="str">
        <f t="shared" si="64"/>
        <v/>
      </c>
      <c r="AE142" s="39" t="str">
        <f t="shared" si="64"/>
        <v/>
      </c>
      <c r="AF142" s="39">
        <f t="shared" si="64"/>
        <v>8</v>
      </c>
      <c r="AG142" s="39">
        <f t="shared" si="64"/>
        <v>8</v>
      </c>
      <c r="AH142" s="39"/>
      <c r="AI142" s="39"/>
      <c r="AJ142" s="40"/>
      <c r="AK142" s="162"/>
      <c r="AL142" s="156"/>
      <c r="AM142" s="127"/>
      <c r="AN142" s="130"/>
      <c r="AO142" s="133"/>
      <c r="AP142" s="136"/>
      <c r="AQ142" s="136"/>
      <c r="AR142" s="124"/>
      <c r="AS142" s="124"/>
      <c r="AT142" s="124"/>
      <c r="AU142" s="124"/>
      <c r="AV142" s="124"/>
      <c r="AW142" s="124"/>
      <c r="AX142" s="124"/>
      <c r="AY142" s="95"/>
      <c r="AZ142" s="95"/>
      <c r="BA142" s="98"/>
    </row>
    <row r="143" spans="1:53" ht="12.75" customHeight="1" x14ac:dyDescent="0.25">
      <c r="A143" s="141"/>
      <c r="B143" s="144"/>
      <c r="C143" s="147"/>
      <c r="D143" s="150"/>
      <c r="E143" s="51"/>
      <c r="F143" s="42" t="str">
        <f t="shared" ref="F143:AJ143" si="65">IF(F144&gt;0,"НУ","")</f>
        <v/>
      </c>
      <c r="G143" s="43" t="str">
        <f t="shared" si="65"/>
        <v/>
      </c>
      <c r="H143" s="43" t="str">
        <f t="shared" si="65"/>
        <v/>
      </c>
      <c r="I143" s="43" t="str">
        <f t="shared" si="65"/>
        <v/>
      </c>
      <c r="J143" s="43" t="str">
        <f t="shared" si="65"/>
        <v/>
      </c>
      <c r="K143" s="43" t="str">
        <f t="shared" si="65"/>
        <v/>
      </c>
      <c r="L143" s="43" t="str">
        <f t="shared" si="65"/>
        <v/>
      </c>
      <c r="M143" s="43" t="str">
        <f t="shared" si="65"/>
        <v/>
      </c>
      <c r="N143" s="43" t="str">
        <f t="shared" si="65"/>
        <v/>
      </c>
      <c r="O143" s="43" t="str">
        <f t="shared" si="65"/>
        <v/>
      </c>
      <c r="P143" s="43" t="str">
        <f t="shared" si="65"/>
        <v/>
      </c>
      <c r="Q143" s="43" t="str">
        <f t="shared" si="65"/>
        <v/>
      </c>
      <c r="R143" s="43" t="str">
        <f t="shared" si="65"/>
        <v/>
      </c>
      <c r="S143" s="43" t="str">
        <f t="shared" si="65"/>
        <v/>
      </c>
      <c r="T143" s="43" t="str">
        <f t="shared" si="65"/>
        <v/>
      </c>
      <c r="U143" s="43" t="str">
        <f t="shared" si="65"/>
        <v/>
      </c>
      <c r="V143" s="43" t="str">
        <f t="shared" si="65"/>
        <v/>
      </c>
      <c r="W143" s="43" t="str">
        <f t="shared" si="65"/>
        <v/>
      </c>
      <c r="X143" s="43" t="str">
        <f t="shared" si="65"/>
        <v/>
      </c>
      <c r="Y143" s="43" t="str">
        <f t="shared" si="65"/>
        <v/>
      </c>
      <c r="Z143" s="43" t="str">
        <f t="shared" si="65"/>
        <v/>
      </c>
      <c r="AA143" s="43" t="str">
        <f t="shared" si="65"/>
        <v/>
      </c>
      <c r="AB143" s="43" t="str">
        <f t="shared" si="65"/>
        <v/>
      </c>
      <c r="AC143" s="43" t="str">
        <f t="shared" si="65"/>
        <v/>
      </c>
      <c r="AD143" s="43" t="str">
        <f t="shared" si="65"/>
        <v/>
      </c>
      <c r="AE143" s="43" t="str">
        <f t="shared" si="65"/>
        <v/>
      </c>
      <c r="AF143" s="43" t="str">
        <f t="shared" si="65"/>
        <v/>
      </c>
      <c r="AG143" s="43" t="str">
        <f t="shared" si="65"/>
        <v/>
      </c>
      <c r="AH143" s="44" t="str">
        <f t="shared" si="65"/>
        <v/>
      </c>
      <c r="AI143" s="44" t="str">
        <f t="shared" si="65"/>
        <v/>
      </c>
      <c r="AJ143" s="45" t="str">
        <f t="shared" si="65"/>
        <v/>
      </c>
      <c r="AK143" s="162"/>
      <c r="AL143" s="156"/>
      <c r="AM143" s="127"/>
      <c r="AN143" s="130"/>
      <c r="AO143" s="133"/>
      <c r="AP143" s="136"/>
      <c r="AQ143" s="136"/>
      <c r="AR143" s="124"/>
      <c r="AS143" s="124"/>
      <c r="AT143" s="124"/>
      <c r="AU143" s="124"/>
      <c r="AV143" s="124"/>
      <c r="AW143" s="124"/>
      <c r="AX143" s="124"/>
      <c r="AY143" s="95"/>
      <c r="AZ143" s="95"/>
      <c r="BA143" s="98"/>
    </row>
    <row r="144" spans="1:53" ht="13.5" customHeight="1" thickBot="1" x14ac:dyDescent="0.3">
      <c r="A144" s="142"/>
      <c r="B144" s="145"/>
      <c r="C144" s="148"/>
      <c r="D144" s="151"/>
      <c r="E144" s="52"/>
      <c r="F144" s="47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9"/>
      <c r="AK144" s="163"/>
      <c r="AL144" s="157"/>
      <c r="AM144" s="128"/>
      <c r="AN144" s="131"/>
      <c r="AO144" s="134"/>
      <c r="AP144" s="137"/>
      <c r="AQ144" s="137"/>
      <c r="AR144" s="125"/>
      <c r="AS144" s="125"/>
      <c r="AT144" s="125"/>
      <c r="AU144" s="125"/>
      <c r="AV144" s="125"/>
      <c r="AW144" s="125"/>
      <c r="AX144" s="125"/>
      <c r="AY144" s="96"/>
      <c r="AZ144" s="96"/>
      <c r="BA144" s="99"/>
    </row>
    <row r="145" spans="1:53" ht="12.75" customHeight="1" x14ac:dyDescent="0.25">
      <c r="A145" s="140">
        <v>34</v>
      </c>
      <c r="B145" s="143" t="str">
        <f>IFERROR(VLOOKUP($C145,[1]Списки!$A$1:$C$3999,2,0),"")</f>
        <v/>
      </c>
      <c r="C145" s="146"/>
      <c r="D145" s="149" t="str">
        <f>IFERROR(VLOOKUP($C145,[1]Списки!$A$1:$C$3999,3,0),"")</f>
        <v/>
      </c>
      <c r="E145" s="50"/>
      <c r="F145" s="34" t="str">
        <f>VLOOKUP(F$11,[1]Графік!$E$5:$H$32,3,0)</f>
        <v>ВВ</v>
      </c>
      <c r="G145" s="35" t="str">
        <f>VLOOKUP(G$11,[1]Графік!$E$5:$H$32,3,0)</f>
        <v>ВВ</v>
      </c>
      <c r="H145" s="35" t="str">
        <f>VLOOKUP(H$11,[1]Графік!$E$5:$H$32,3,0)</f>
        <v>Р</v>
      </c>
      <c r="I145" s="35" t="str">
        <f>VLOOKUP(I$11,[1]Графік!$E$5:$H$32,3,0)</f>
        <v>Р</v>
      </c>
      <c r="J145" s="35" t="str">
        <f>VLOOKUP(J$11,[1]Графік!$E$5:$H$32,3,0)</f>
        <v>Р</v>
      </c>
      <c r="K145" s="35" t="str">
        <f>VLOOKUP(K$11,[1]Графік!$E$5:$H$32,3,0)</f>
        <v>Р</v>
      </c>
      <c r="L145" s="35" t="str">
        <f>VLOOKUP(L$11,[1]Графік!$E$5:$H$32,3,0)</f>
        <v>ВВ</v>
      </c>
      <c r="M145" s="35" t="str">
        <f>VLOOKUP(M$11,[1]Графік!$E$5:$H$32,3,0)</f>
        <v>ВВ</v>
      </c>
      <c r="N145" s="35" t="str">
        <f>VLOOKUP(N$11,[1]Графік!$E$5:$H$32,3,0)</f>
        <v>Р</v>
      </c>
      <c r="O145" s="35" t="str">
        <f>VLOOKUP(O$11,[1]Графік!$E$5:$H$32,3,0)</f>
        <v>Р</v>
      </c>
      <c r="P145" s="35" t="str">
        <f>VLOOKUP(P$11,[1]Графік!$E$5:$H$32,3,0)</f>
        <v>Р</v>
      </c>
      <c r="Q145" s="35" t="str">
        <f>VLOOKUP(Q$11,[1]Графік!$E$5:$H$32,3,0)</f>
        <v>Р</v>
      </c>
      <c r="R145" s="35" t="str">
        <f>VLOOKUP(R$11,[1]Графік!$E$5:$H$32,3,0)</f>
        <v>ВВ</v>
      </c>
      <c r="S145" s="35" t="str">
        <f>VLOOKUP(S$11,[1]Графік!$E$5:$H$32,3,0)</f>
        <v>ВВ</v>
      </c>
      <c r="T145" s="35" t="str">
        <f>VLOOKUP(T$11,[1]Графік!$E$5:$H$32,3,0)</f>
        <v>Р</v>
      </c>
      <c r="U145" s="35" t="str">
        <f>VLOOKUP(U$11,[1]Графік!$E$5:$H$32,3,0)</f>
        <v>Р</v>
      </c>
      <c r="V145" s="35" t="str">
        <f>VLOOKUP(V$11,[1]Графік!$E$5:$H$32,3,0)</f>
        <v>Р</v>
      </c>
      <c r="W145" s="35" t="str">
        <f>VLOOKUP(W$11,[1]Графік!$E$5:$H$32,3,0)</f>
        <v>Р</v>
      </c>
      <c r="X145" s="35" t="str">
        <f>VLOOKUP(X$11,[1]Графік!$E$5:$H$32,3,0)</f>
        <v>ВВ</v>
      </c>
      <c r="Y145" s="35" t="str">
        <f>VLOOKUP(Y$11,[1]Графік!$E$5:$H$32,3,0)</f>
        <v>ВВ</v>
      </c>
      <c r="Z145" s="35" t="str">
        <f>VLOOKUP(Z$11,[1]Графік!$E$5:$H$32,3,0)</f>
        <v>Р</v>
      </c>
      <c r="AA145" s="35" t="str">
        <f>VLOOKUP(AA$11,[1]Графік!$E$5:$H$32,3,0)</f>
        <v>Р</v>
      </c>
      <c r="AB145" s="35" t="str">
        <f>VLOOKUP(AB$11,[1]Графік!$E$5:$H$32,3,0)</f>
        <v>Р</v>
      </c>
      <c r="AC145" s="35" t="str">
        <f>VLOOKUP(AC$11,[1]Графік!$E$5:$H$32,3,0)</f>
        <v>Р</v>
      </c>
      <c r="AD145" s="35" t="str">
        <f>VLOOKUP(AD$11,[1]Графік!$E$5:$H$32,3,0)</f>
        <v>ВВ</v>
      </c>
      <c r="AE145" s="35" t="str">
        <f>VLOOKUP(AE$11,[1]Графік!$E$5:$H$32,3,0)</f>
        <v>ВВ</v>
      </c>
      <c r="AF145" s="35" t="str">
        <f>VLOOKUP(AF$11,[1]Графік!$E$5:$H$32,3,0)</f>
        <v>Р</v>
      </c>
      <c r="AG145" s="35" t="str">
        <f>VLOOKUP(AG$11,[1]Графік!$E$5:$H$32,3,0)</f>
        <v>Р</v>
      </c>
      <c r="AH145" s="35"/>
      <c r="AI145" s="35"/>
      <c r="AJ145" s="36"/>
      <c r="AK145" s="162">
        <f ca="1">SUMIF($F145:$AJ148,"Р",$F146:$AJ146)</f>
        <v>144</v>
      </c>
      <c r="AL145" s="156">
        <f ca="1">SUMIF($F147:$AJ148,"НУ",$F148:$AJ148)</f>
        <v>0</v>
      </c>
      <c r="AM145" s="127">
        <f ca="1">SUMIF(F145:AJ148,"РВ",F146:AJ146)</f>
        <v>0</v>
      </c>
      <c r="AN145" s="130">
        <f ca="1">AK145+AL145+AM145</f>
        <v>144</v>
      </c>
      <c r="AO145" s="133">
        <f ca="1">AK145/8</f>
        <v>18</v>
      </c>
      <c r="AP145" s="136">
        <f>COUNTIF($F145:$AJ148,"=ВВ")</f>
        <v>10</v>
      </c>
      <c r="AQ145" s="136">
        <f>COUNTIF($F145:$AJ148,"=В")</f>
        <v>0</v>
      </c>
      <c r="AR145" s="124">
        <f>COUNTIF($F145:$AJ148,"=НА")</f>
        <v>0</v>
      </c>
      <c r="AS145" s="124">
        <f>COUNTIF(F145:AJ148,"=ТН")</f>
        <v>0</v>
      </c>
      <c r="AT145" s="124">
        <f>COUNTIF($F145:$AJ148,"=ВД")</f>
        <v>0</v>
      </c>
      <c r="AU145" s="124">
        <f>COUNTIF($F145:$AJ148,"=ВП")</f>
        <v>0</v>
      </c>
      <c r="AV145" s="124">
        <f>COUNTIF($F145:$AJ148,"=ДД")</f>
        <v>0</v>
      </c>
      <c r="AW145" s="124">
        <f>COUNTIF($F145:$AJ148,"=П")</f>
        <v>0</v>
      </c>
      <c r="AX145" s="124">
        <f>COUNTIF($F145:$AJ148,"=ПР")</f>
        <v>0</v>
      </c>
      <c r="AY145" s="95">
        <f>COUNTIF($F145:$AJ148,"=І")</f>
        <v>0</v>
      </c>
      <c r="AZ145" s="95">
        <f>COUNTIF($F145:$AJ148,"=НЗ")</f>
        <v>0</v>
      </c>
      <c r="BA145" s="97" t="str">
        <f>IF(C145&gt;1,[1]Графік!$H$36,"")</f>
        <v/>
      </c>
    </row>
    <row r="146" spans="1:53" ht="12.75" customHeight="1" x14ac:dyDescent="0.25">
      <c r="A146" s="141"/>
      <c r="B146" s="144"/>
      <c r="C146" s="147"/>
      <c r="D146" s="150"/>
      <c r="E146" s="51"/>
      <c r="F146" s="38" t="str">
        <f t="shared" ref="F146:AG146" si="66">IF(F145="Р",8,"")</f>
        <v/>
      </c>
      <c r="G146" s="39" t="str">
        <f t="shared" si="66"/>
        <v/>
      </c>
      <c r="H146" s="39">
        <f t="shared" si="66"/>
        <v>8</v>
      </c>
      <c r="I146" s="39">
        <f t="shared" si="66"/>
        <v>8</v>
      </c>
      <c r="J146" s="39">
        <f t="shared" si="66"/>
        <v>8</v>
      </c>
      <c r="K146" s="39">
        <f t="shared" si="66"/>
        <v>8</v>
      </c>
      <c r="L146" s="39" t="str">
        <f t="shared" si="66"/>
        <v/>
      </c>
      <c r="M146" s="39" t="str">
        <f t="shared" si="66"/>
        <v/>
      </c>
      <c r="N146" s="39">
        <f t="shared" si="66"/>
        <v>8</v>
      </c>
      <c r="O146" s="39">
        <f t="shared" si="66"/>
        <v>8</v>
      </c>
      <c r="P146" s="39">
        <f t="shared" si="66"/>
        <v>8</v>
      </c>
      <c r="Q146" s="39">
        <f t="shared" si="66"/>
        <v>8</v>
      </c>
      <c r="R146" s="39" t="str">
        <f t="shared" si="66"/>
        <v/>
      </c>
      <c r="S146" s="39" t="str">
        <f t="shared" si="66"/>
        <v/>
      </c>
      <c r="T146" s="39">
        <f t="shared" si="66"/>
        <v>8</v>
      </c>
      <c r="U146" s="39">
        <f t="shared" si="66"/>
        <v>8</v>
      </c>
      <c r="V146" s="39">
        <f t="shared" si="66"/>
        <v>8</v>
      </c>
      <c r="W146" s="39">
        <f t="shared" si="66"/>
        <v>8</v>
      </c>
      <c r="X146" s="39" t="str">
        <f t="shared" si="66"/>
        <v/>
      </c>
      <c r="Y146" s="39" t="str">
        <f t="shared" si="66"/>
        <v/>
      </c>
      <c r="Z146" s="39">
        <f t="shared" si="66"/>
        <v>8</v>
      </c>
      <c r="AA146" s="39">
        <f t="shared" si="66"/>
        <v>8</v>
      </c>
      <c r="AB146" s="39">
        <f t="shared" si="66"/>
        <v>8</v>
      </c>
      <c r="AC146" s="39">
        <f t="shared" si="66"/>
        <v>8</v>
      </c>
      <c r="AD146" s="39" t="str">
        <f t="shared" si="66"/>
        <v/>
      </c>
      <c r="AE146" s="39" t="str">
        <f t="shared" si="66"/>
        <v/>
      </c>
      <c r="AF146" s="39">
        <f t="shared" si="66"/>
        <v>8</v>
      </c>
      <c r="AG146" s="39">
        <f t="shared" si="66"/>
        <v>8</v>
      </c>
      <c r="AH146" s="39"/>
      <c r="AI146" s="39"/>
      <c r="AJ146" s="40"/>
      <c r="AK146" s="162"/>
      <c r="AL146" s="156"/>
      <c r="AM146" s="127"/>
      <c r="AN146" s="130"/>
      <c r="AO146" s="133"/>
      <c r="AP146" s="136"/>
      <c r="AQ146" s="136"/>
      <c r="AR146" s="124"/>
      <c r="AS146" s="124"/>
      <c r="AT146" s="124"/>
      <c r="AU146" s="124"/>
      <c r="AV146" s="124"/>
      <c r="AW146" s="124"/>
      <c r="AX146" s="124"/>
      <c r="AY146" s="95"/>
      <c r="AZ146" s="95"/>
      <c r="BA146" s="98"/>
    </row>
    <row r="147" spans="1:53" ht="12.75" customHeight="1" x14ac:dyDescent="0.25">
      <c r="A147" s="141"/>
      <c r="B147" s="144"/>
      <c r="C147" s="147"/>
      <c r="D147" s="150"/>
      <c r="E147" s="51"/>
      <c r="F147" s="42" t="str">
        <f t="shared" ref="F147:AJ147" si="67">IF(F148&gt;0,"НУ","")</f>
        <v/>
      </c>
      <c r="G147" s="43" t="str">
        <f t="shared" si="67"/>
        <v/>
      </c>
      <c r="H147" s="43" t="str">
        <f t="shared" si="67"/>
        <v/>
      </c>
      <c r="I147" s="43" t="str">
        <f t="shared" si="67"/>
        <v/>
      </c>
      <c r="J147" s="43" t="str">
        <f t="shared" si="67"/>
        <v/>
      </c>
      <c r="K147" s="43" t="str">
        <f t="shared" si="67"/>
        <v/>
      </c>
      <c r="L147" s="43" t="str">
        <f t="shared" si="67"/>
        <v/>
      </c>
      <c r="M147" s="43" t="str">
        <f t="shared" si="67"/>
        <v/>
      </c>
      <c r="N147" s="43" t="str">
        <f t="shared" si="67"/>
        <v/>
      </c>
      <c r="O147" s="43" t="str">
        <f t="shared" si="67"/>
        <v/>
      </c>
      <c r="P147" s="43" t="str">
        <f t="shared" si="67"/>
        <v/>
      </c>
      <c r="Q147" s="43" t="str">
        <f t="shared" si="67"/>
        <v/>
      </c>
      <c r="R147" s="43" t="str">
        <f t="shared" si="67"/>
        <v/>
      </c>
      <c r="S147" s="43" t="str">
        <f t="shared" si="67"/>
        <v/>
      </c>
      <c r="T147" s="43" t="str">
        <f t="shared" si="67"/>
        <v/>
      </c>
      <c r="U147" s="43" t="str">
        <f t="shared" si="67"/>
        <v/>
      </c>
      <c r="V147" s="43" t="str">
        <f t="shared" si="67"/>
        <v/>
      </c>
      <c r="W147" s="43" t="str">
        <f t="shared" si="67"/>
        <v/>
      </c>
      <c r="X147" s="43" t="str">
        <f t="shared" si="67"/>
        <v/>
      </c>
      <c r="Y147" s="43" t="str">
        <f t="shared" si="67"/>
        <v/>
      </c>
      <c r="Z147" s="43" t="str">
        <f t="shared" si="67"/>
        <v/>
      </c>
      <c r="AA147" s="43" t="str">
        <f t="shared" si="67"/>
        <v/>
      </c>
      <c r="AB147" s="43" t="str">
        <f t="shared" si="67"/>
        <v/>
      </c>
      <c r="AC147" s="43" t="str">
        <f t="shared" si="67"/>
        <v/>
      </c>
      <c r="AD147" s="43" t="str">
        <f t="shared" si="67"/>
        <v/>
      </c>
      <c r="AE147" s="43" t="str">
        <f t="shared" si="67"/>
        <v/>
      </c>
      <c r="AF147" s="43" t="str">
        <f t="shared" si="67"/>
        <v/>
      </c>
      <c r="AG147" s="43" t="str">
        <f t="shared" si="67"/>
        <v/>
      </c>
      <c r="AH147" s="44" t="str">
        <f t="shared" si="67"/>
        <v/>
      </c>
      <c r="AI147" s="44" t="str">
        <f t="shared" si="67"/>
        <v/>
      </c>
      <c r="AJ147" s="45" t="str">
        <f t="shared" si="67"/>
        <v/>
      </c>
      <c r="AK147" s="162"/>
      <c r="AL147" s="156"/>
      <c r="AM147" s="127"/>
      <c r="AN147" s="130"/>
      <c r="AO147" s="133"/>
      <c r="AP147" s="136"/>
      <c r="AQ147" s="136"/>
      <c r="AR147" s="124"/>
      <c r="AS147" s="124"/>
      <c r="AT147" s="124"/>
      <c r="AU147" s="124"/>
      <c r="AV147" s="124"/>
      <c r="AW147" s="124"/>
      <c r="AX147" s="124"/>
      <c r="AY147" s="95"/>
      <c r="AZ147" s="95"/>
      <c r="BA147" s="98"/>
    </row>
    <row r="148" spans="1:53" ht="13.5" customHeight="1" thickBot="1" x14ac:dyDescent="0.3">
      <c r="A148" s="142"/>
      <c r="B148" s="145"/>
      <c r="C148" s="148"/>
      <c r="D148" s="151"/>
      <c r="E148" s="52"/>
      <c r="F148" s="47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9"/>
      <c r="AK148" s="163"/>
      <c r="AL148" s="157"/>
      <c r="AM148" s="128"/>
      <c r="AN148" s="131"/>
      <c r="AO148" s="134"/>
      <c r="AP148" s="137"/>
      <c r="AQ148" s="137"/>
      <c r="AR148" s="125"/>
      <c r="AS148" s="125"/>
      <c r="AT148" s="125"/>
      <c r="AU148" s="125"/>
      <c r="AV148" s="125"/>
      <c r="AW148" s="125"/>
      <c r="AX148" s="125"/>
      <c r="AY148" s="96"/>
      <c r="AZ148" s="96"/>
      <c r="BA148" s="99"/>
    </row>
    <row r="149" spans="1:53" ht="12.75" customHeight="1" x14ac:dyDescent="0.25">
      <c r="A149" s="140">
        <v>35</v>
      </c>
      <c r="B149" s="143" t="str">
        <f>IFERROR(VLOOKUP($C149,[1]Списки!$A$1:$C$3999,2,0),"")</f>
        <v/>
      </c>
      <c r="C149" s="146"/>
      <c r="D149" s="149" t="str">
        <f>IFERROR(VLOOKUP($C149,[1]Списки!$A$1:$C$3999,3,0),"")</f>
        <v/>
      </c>
      <c r="E149" s="50"/>
      <c r="F149" s="34" t="str">
        <f>VLOOKUP(F$11,[1]Графік!$E$5:$H$32,3,0)</f>
        <v>ВВ</v>
      </c>
      <c r="G149" s="35" t="str">
        <f>VLOOKUP(G$11,[1]Графік!$E$5:$H$32,3,0)</f>
        <v>ВВ</v>
      </c>
      <c r="H149" s="35" t="str">
        <f>VLOOKUP(H$11,[1]Графік!$E$5:$H$32,3,0)</f>
        <v>Р</v>
      </c>
      <c r="I149" s="35" t="str">
        <f>VLOOKUP(I$11,[1]Графік!$E$5:$H$32,3,0)</f>
        <v>Р</v>
      </c>
      <c r="J149" s="35" t="str">
        <f>VLOOKUP(J$11,[1]Графік!$E$5:$H$32,3,0)</f>
        <v>Р</v>
      </c>
      <c r="K149" s="35" t="str">
        <f>VLOOKUP(K$11,[1]Графік!$E$5:$H$32,3,0)</f>
        <v>Р</v>
      </c>
      <c r="L149" s="35" t="str">
        <f>VLOOKUP(L$11,[1]Графік!$E$5:$H$32,3,0)</f>
        <v>ВВ</v>
      </c>
      <c r="M149" s="35" t="str">
        <f>VLOOKUP(M$11,[1]Графік!$E$5:$H$32,3,0)</f>
        <v>ВВ</v>
      </c>
      <c r="N149" s="35" t="str">
        <f>VLOOKUP(N$11,[1]Графік!$E$5:$H$32,3,0)</f>
        <v>Р</v>
      </c>
      <c r="O149" s="35" t="str">
        <f>VLOOKUP(O$11,[1]Графік!$E$5:$H$32,3,0)</f>
        <v>Р</v>
      </c>
      <c r="P149" s="35" t="str">
        <f>VLOOKUP(P$11,[1]Графік!$E$5:$H$32,3,0)</f>
        <v>Р</v>
      </c>
      <c r="Q149" s="35" t="str">
        <f>VLOOKUP(Q$11,[1]Графік!$E$5:$H$32,3,0)</f>
        <v>Р</v>
      </c>
      <c r="R149" s="35" t="str">
        <f>VLOOKUP(R$11,[1]Графік!$E$5:$H$32,3,0)</f>
        <v>ВВ</v>
      </c>
      <c r="S149" s="35" t="str">
        <f>VLOOKUP(S$11,[1]Графік!$E$5:$H$32,3,0)</f>
        <v>ВВ</v>
      </c>
      <c r="T149" s="35" t="str">
        <f>VLOOKUP(T$11,[1]Графік!$E$5:$H$32,3,0)</f>
        <v>Р</v>
      </c>
      <c r="U149" s="35" t="str">
        <f>VLOOKUP(U$11,[1]Графік!$E$5:$H$32,3,0)</f>
        <v>Р</v>
      </c>
      <c r="V149" s="35" t="str">
        <f>VLOOKUP(V$11,[1]Графік!$E$5:$H$32,3,0)</f>
        <v>Р</v>
      </c>
      <c r="W149" s="35" t="str">
        <f>VLOOKUP(W$11,[1]Графік!$E$5:$H$32,3,0)</f>
        <v>Р</v>
      </c>
      <c r="X149" s="35" t="str">
        <f>VLOOKUP(X$11,[1]Графік!$E$5:$H$32,3,0)</f>
        <v>ВВ</v>
      </c>
      <c r="Y149" s="35" t="str">
        <f>VLOOKUP(Y$11,[1]Графік!$E$5:$H$32,3,0)</f>
        <v>ВВ</v>
      </c>
      <c r="Z149" s="35" t="str">
        <f>VLOOKUP(Z$11,[1]Графік!$E$5:$H$32,3,0)</f>
        <v>Р</v>
      </c>
      <c r="AA149" s="35" t="str">
        <f>VLOOKUP(AA$11,[1]Графік!$E$5:$H$32,3,0)</f>
        <v>Р</v>
      </c>
      <c r="AB149" s="35" t="str">
        <f>VLOOKUP(AB$11,[1]Графік!$E$5:$H$32,3,0)</f>
        <v>Р</v>
      </c>
      <c r="AC149" s="35" t="str">
        <f>VLOOKUP(AC$11,[1]Графік!$E$5:$H$32,3,0)</f>
        <v>Р</v>
      </c>
      <c r="AD149" s="35" t="str">
        <f>VLOOKUP(AD$11,[1]Графік!$E$5:$H$32,3,0)</f>
        <v>ВВ</v>
      </c>
      <c r="AE149" s="35" t="str">
        <f>VLOOKUP(AE$11,[1]Графік!$E$5:$H$32,3,0)</f>
        <v>ВВ</v>
      </c>
      <c r="AF149" s="35" t="str">
        <f>VLOOKUP(AF$11,[1]Графік!$E$5:$H$32,3,0)</f>
        <v>Р</v>
      </c>
      <c r="AG149" s="35" t="str">
        <f>VLOOKUP(AG$11,[1]Графік!$E$5:$H$32,3,0)</f>
        <v>Р</v>
      </c>
      <c r="AH149" s="35"/>
      <c r="AI149" s="35"/>
      <c r="AJ149" s="36"/>
      <c r="AK149" s="162">
        <f ca="1">SUMIF($F149:$AJ152,"Р",$F150:$AJ150)</f>
        <v>144</v>
      </c>
      <c r="AL149" s="156">
        <f ca="1">SUMIF($F151:$AJ152,"НУ",$F152:$AJ152)</f>
        <v>0</v>
      </c>
      <c r="AM149" s="127">
        <f ca="1">SUMIF(F149:AJ152,"РВ",F150:AJ150)</f>
        <v>0</v>
      </c>
      <c r="AN149" s="130">
        <f ca="1">AK149+AL149+AM149</f>
        <v>144</v>
      </c>
      <c r="AO149" s="133">
        <f ca="1">AK149/8</f>
        <v>18</v>
      </c>
      <c r="AP149" s="136">
        <f>COUNTIF($F149:$AJ152,"=ВВ")</f>
        <v>10</v>
      </c>
      <c r="AQ149" s="136">
        <f>COUNTIF($F149:$AJ152,"=В")</f>
        <v>0</v>
      </c>
      <c r="AR149" s="124">
        <f>COUNTIF($F149:$AJ152,"=НА")</f>
        <v>0</v>
      </c>
      <c r="AS149" s="124">
        <f>COUNTIF(F149:AJ152,"=ТН")</f>
        <v>0</v>
      </c>
      <c r="AT149" s="124">
        <f>COUNTIF($F149:$AJ152,"=ВД")</f>
        <v>0</v>
      </c>
      <c r="AU149" s="124">
        <f>COUNTIF($F149:$AJ152,"=ВП")</f>
        <v>0</v>
      </c>
      <c r="AV149" s="124">
        <f>COUNTIF($F149:$AJ152,"=ДД")</f>
        <v>0</v>
      </c>
      <c r="AW149" s="124">
        <f>COUNTIF($F149:$AJ152,"=П")</f>
        <v>0</v>
      </c>
      <c r="AX149" s="124">
        <f>COUNTIF($F149:$AJ152,"=ПР")</f>
        <v>0</v>
      </c>
      <c r="AY149" s="95">
        <f>COUNTIF($F149:$AJ152,"=І")</f>
        <v>0</v>
      </c>
      <c r="AZ149" s="95">
        <f>COUNTIF($F149:$AJ152,"=НЗ")</f>
        <v>0</v>
      </c>
      <c r="BA149" s="97" t="str">
        <f>IF(C149&gt;1,[1]Графік!$H$36,"")</f>
        <v/>
      </c>
    </row>
    <row r="150" spans="1:53" ht="12.75" customHeight="1" x14ac:dyDescent="0.25">
      <c r="A150" s="141"/>
      <c r="B150" s="144"/>
      <c r="C150" s="147"/>
      <c r="D150" s="150"/>
      <c r="E150" s="51"/>
      <c r="F150" s="38" t="str">
        <f t="shared" ref="F150:AG150" si="68">IF(F149="Р",8,"")</f>
        <v/>
      </c>
      <c r="G150" s="39" t="str">
        <f t="shared" si="68"/>
        <v/>
      </c>
      <c r="H150" s="39">
        <f t="shared" si="68"/>
        <v>8</v>
      </c>
      <c r="I150" s="39">
        <f t="shared" si="68"/>
        <v>8</v>
      </c>
      <c r="J150" s="39">
        <f t="shared" si="68"/>
        <v>8</v>
      </c>
      <c r="K150" s="39">
        <f t="shared" si="68"/>
        <v>8</v>
      </c>
      <c r="L150" s="39" t="str">
        <f t="shared" si="68"/>
        <v/>
      </c>
      <c r="M150" s="39" t="str">
        <f t="shared" si="68"/>
        <v/>
      </c>
      <c r="N150" s="39">
        <f t="shared" si="68"/>
        <v>8</v>
      </c>
      <c r="O150" s="39">
        <f t="shared" si="68"/>
        <v>8</v>
      </c>
      <c r="P150" s="39">
        <f t="shared" si="68"/>
        <v>8</v>
      </c>
      <c r="Q150" s="39">
        <f t="shared" si="68"/>
        <v>8</v>
      </c>
      <c r="R150" s="39" t="str">
        <f t="shared" si="68"/>
        <v/>
      </c>
      <c r="S150" s="39" t="str">
        <f t="shared" si="68"/>
        <v/>
      </c>
      <c r="T150" s="39">
        <f t="shared" si="68"/>
        <v>8</v>
      </c>
      <c r="U150" s="39">
        <f t="shared" si="68"/>
        <v>8</v>
      </c>
      <c r="V150" s="39">
        <f t="shared" si="68"/>
        <v>8</v>
      </c>
      <c r="W150" s="39">
        <f t="shared" si="68"/>
        <v>8</v>
      </c>
      <c r="X150" s="39" t="str">
        <f t="shared" si="68"/>
        <v/>
      </c>
      <c r="Y150" s="39" t="str">
        <f t="shared" si="68"/>
        <v/>
      </c>
      <c r="Z150" s="39">
        <f t="shared" si="68"/>
        <v>8</v>
      </c>
      <c r="AA150" s="39">
        <f t="shared" si="68"/>
        <v>8</v>
      </c>
      <c r="AB150" s="39">
        <f t="shared" si="68"/>
        <v>8</v>
      </c>
      <c r="AC150" s="39">
        <f t="shared" si="68"/>
        <v>8</v>
      </c>
      <c r="AD150" s="39" t="str">
        <f t="shared" si="68"/>
        <v/>
      </c>
      <c r="AE150" s="39" t="str">
        <f t="shared" si="68"/>
        <v/>
      </c>
      <c r="AF150" s="39">
        <f t="shared" si="68"/>
        <v>8</v>
      </c>
      <c r="AG150" s="39">
        <f t="shared" si="68"/>
        <v>8</v>
      </c>
      <c r="AH150" s="39"/>
      <c r="AI150" s="39"/>
      <c r="AJ150" s="40"/>
      <c r="AK150" s="162"/>
      <c r="AL150" s="156"/>
      <c r="AM150" s="127"/>
      <c r="AN150" s="130"/>
      <c r="AO150" s="133"/>
      <c r="AP150" s="136"/>
      <c r="AQ150" s="136"/>
      <c r="AR150" s="124"/>
      <c r="AS150" s="124"/>
      <c r="AT150" s="124"/>
      <c r="AU150" s="124"/>
      <c r="AV150" s="124"/>
      <c r="AW150" s="124"/>
      <c r="AX150" s="124"/>
      <c r="AY150" s="95"/>
      <c r="AZ150" s="95"/>
      <c r="BA150" s="98"/>
    </row>
    <row r="151" spans="1:53" ht="12.75" customHeight="1" x14ac:dyDescent="0.25">
      <c r="A151" s="141"/>
      <c r="B151" s="144"/>
      <c r="C151" s="147"/>
      <c r="D151" s="150"/>
      <c r="E151" s="51"/>
      <c r="F151" s="42" t="str">
        <f t="shared" ref="F151:AJ151" si="69">IF(F152&gt;0,"НУ","")</f>
        <v/>
      </c>
      <c r="G151" s="43" t="str">
        <f t="shared" si="69"/>
        <v/>
      </c>
      <c r="H151" s="43" t="str">
        <f t="shared" si="69"/>
        <v/>
      </c>
      <c r="I151" s="43" t="str">
        <f t="shared" si="69"/>
        <v/>
      </c>
      <c r="J151" s="43" t="str">
        <f t="shared" si="69"/>
        <v/>
      </c>
      <c r="K151" s="43" t="str">
        <f t="shared" si="69"/>
        <v/>
      </c>
      <c r="L151" s="43" t="str">
        <f t="shared" si="69"/>
        <v/>
      </c>
      <c r="M151" s="43" t="str">
        <f t="shared" si="69"/>
        <v/>
      </c>
      <c r="N151" s="43" t="str">
        <f t="shared" si="69"/>
        <v/>
      </c>
      <c r="O151" s="43" t="str">
        <f t="shared" si="69"/>
        <v/>
      </c>
      <c r="P151" s="43" t="str">
        <f t="shared" si="69"/>
        <v/>
      </c>
      <c r="Q151" s="43" t="str">
        <f t="shared" si="69"/>
        <v/>
      </c>
      <c r="R151" s="43" t="str">
        <f t="shared" si="69"/>
        <v/>
      </c>
      <c r="S151" s="43" t="str">
        <f t="shared" si="69"/>
        <v/>
      </c>
      <c r="T151" s="43" t="str">
        <f t="shared" si="69"/>
        <v/>
      </c>
      <c r="U151" s="43" t="str">
        <f t="shared" si="69"/>
        <v/>
      </c>
      <c r="V151" s="43" t="str">
        <f t="shared" si="69"/>
        <v/>
      </c>
      <c r="W151" s="43" t="str">
        <f t="shared" si="69"/>
        <v/>
      </c>
      <c r="X151" s="43" t="str">
        <f t="shared" si="69"/>
        <v/>
      </c>
      <c r="Y151" s="43" t="str">
        <f t="shared" si="69"/>
        <v/>
      </c>
      <c r="Z151" s="43" t="str">
        <f t="shared" si="69"/>
        <v/>
      </c>
      <c r="AA151" s="43" t="str">
        <f t="shared" si="69"/>
        <v/>
      </c>
      <c r="AB151" s="43" t="str">
        <f t="shared" si="69"/>
        <v/>
      </c>
      <c r="AC151" s="43" t="str">
        <f t="shared" si="69"/>
        <v/>
      </c>
      <c r="AD151" s="43" t="str">
        <f t="shared" si="69"/>
        <v/>
      </c>
      <c r="AE151" s="43" t="str">
        <f t="shared" si="69"/>
        <v/>
      </c>
      <c r="AF151" s="43" t="str">
        <f t="shared" si="69"/>
        <v/>
      </c>
      <c r="AG151" s="43" t="str">
        <f t="shared" si="69"/>
        <v/>
      </c>
      <c r="AH151" s="44" t="str">
        <f t="shared" si="69"/>
        <v/>
      </c>
      <c r="AI151" s="44" t="str">
        <f t="shared" si="69"/>
        <v/>
      </c>
      <c r="AJ151" s="45" t="str">
        <f t="shared" si="69"/>
        <v/>
      </c>
      <c r="AK151" s="162"/>
      <c r="AL151" s="156"/>
      <c r="AM151" s="127"/>
      <c r="AN151" s="130"/>
      <c r="AO151" s="133"/>
      <c r="AP151" s="136"/>
      <c r="AQ151" s="136"/>
      <c r="AR151" s="124"/>
      <c r="AS151" s="124"/>
      <c r="AT151" s="124"/>
      <c r="AU151" s="124"/>
      <c r="AV151" s="124"/>
      <c r="AW151" s="124"/>
      <c r="AX151" s="124"/>
      <c r="AY151" s="95"/>
      <c r="AZ151" s="95"/>
      <c r="BA151" s="98"/>
    </row>
    <row r="152" spans="1:53" ht="13.5" customHeight="1" thickBot="1" x14ac:dyDescent="0.3">
      <c r="A152" s="142"/>
      <c r="B152" s="145"/>
      <c r="C152" s="148"/>
      <c r="D152" s="151"/>
      <c r="E152" s="52"/>
      <c r="F152" s="47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9"/>
      <c r="AK152" s="163"/>
      <c r="AL152" s="157"/>
      <c r="AM152" s="128"/>
      <c r="AN152" s="131"/>
      <c r="AO152" s="134"/>
      <c r="AP152" s="137"/>
      <c r="AQ152" s="137"/>
      <c r="AR152" s="125"/>
      <c r="AS152" s="125"/>
      <c r="AT152" s="125"/>
      <c r="AU152" s="125"/>
      <c r="AV152" s="125"/>
      <c r="AW152" s="125"/>
      <c r="AX152" s="125"/>
      <c r="AY152" s="96"/>
      <c r="AZ152" s="96"/>
      <c r="BA152" s="99"/>
    </row>
    <row r="153" spans="1:53" ht="12.75" customHeight="1" x14ac:dyDescent="0.25">
      <c r="A153" s="140">
        <v>36</v>
      </c>
      <c r="B153" s="143" t="str">
        <f>IFERROR(VLOOKUP($C153,[1]Списки!$A$1:$C$3999,2,0),"")</f>
        <v/>
      </c>
      <c r="C153" s="146"/>
      <c r="D153" s="149" t="str">
        <f>IFERROR(VLOOKUP($C153,[1]Списки!$A$1:$C$3999,3,0),"")</f>
        <v/>
      </c>
      <c r="E153" s="50"/>
      <c r="F153" s="34" t="str">
        <f>VLOOKUP(F$11,[1]Графік!$E$5:$H$32,3,0)</f>
        <v>ВВ</v>
      </c>
      <c r="G153" s="35" t="str">
        <f>VLOOKUP(G$11,[1]Графік!$E$5:$H$32,3,0)</f>
        <v>ВВ</v>
      </c>
      <c r="H153" s="35" t="str">
        <f>VLOOKUP(H$11,[1]Графік!$E$5:$H$32,3,0)</f>
        <v>Р</v>
      </c>
      <c r="I153" s="35" t="str">
        <f>VLOOKUP(I$11,[1]Графік!$E$5:$H$32,3,0)</f>
        <v>Р</v>
      </c>
      <c r="J153" s="35" t="str">
        <f>VLOOKUP(J$11,[1]Графік!$E$5:$H$32,3,0)</f>
        <v>Р</v>
      </c>
      <c r="K153" s="35" t="str">
        <f>VLOOKUP(K$11,[1]Графік!$E$5:$H$32,3,0)</f>
        <v>Р</v>
      </c>
      <c r="L153" s="35" t="str">
        <f>VLOOKUP(L$11,[1]Графік!$E$5:$H$32,3,0)</f>
        <v>ВВ</v>
      </c>
      <c r="M153" s="35" t="str">
        <f>VLOOKUP(M$11,[1]Графік!$E$5:$H$32,3,0)</f>
        <v>ВВ</v>
      </c>
      <c r="N153" s="35" t="str">
        <f>VLOOKUP(N$11,[1]Графік!$E$5:$H$32,3,0)</f>
        <v>Р</v>
      </c>
      <c r="O153" s="35" t="str">
        <f>VLOOKUP(O$11,[1]Графік!$E$5:$H$32,3,0)</f>
        <v>Р</v>
      </c>
      <c r="P153" s="35" t="str">
        <f>VLOOKUP(P$11,[1]Графік!$E$5:$H$32,3,0)</f>
        <v>Р</v>
      </c>
      <c r="Q153" s="35" t="str">
        <f>VLOOKUP(Q$11,[1]Графік!$E$5:$H$32,3,0)</f>
        <v>Р</v>
      </c>
      <c r="R153" s="35" t="str">
        <f>VLOOKUP(R$11,[1]Графік!$E$5:$H$32,3,0)</f>
        <v>ВВ</v>
      </c>
      <c r="S153" s="35" t="str">
        <f>VLOOKUP(S$11,[1]Графік!$E$5:$H$32,3,0)</f>
        <v>ВВ</v>
      </c>
      <c r="T153" s="35" t="str">
        <f>VLOOKUP(T$11,[1]Графік!$E$5:$H$32,3,0)</f>
        <v>Р</v>
      </c>
      <c r="U153" s="35" t="str">
        <f>VLOOKUP(U$11,[1]Графік!$E$5:$H$32,3,0)</f>
        <v>Р</v>
      </c>
      <c r="V153" s="35" t="str">
        <f>VLOOKUP(V$11,[1]Графік!$E$5:$H$32,3,0)</f>
        <v>Р</v>
      </c>
      <c r="W153" s="35" t="str">
        <f>VLOOKUP(W$11,[1]Графік!$E$5:$H$32,3,0)</f>
        <v>Р</v>
      </c>
      <c r="X153" s="35" t="str">
        <f>VLOOKUP(X$11,[1]Графік!$E$5:$H$32,3,0)</f>
        <v>ВВ</v>
      </c>
      <c r="Y153" s="35" t="str">
        <f>VLOOKUP(Y$11,[1]Графік!$E$5:$H$32,3,0)</f>
        <v>ВВ</v>
      </c>
      <c r="Z153" s="35" t="str">
        <f>VLOOKUP(Z$11,[1]Графік!$E$5:$H$32,3,0)</f>
        <v>Р</v>
      </c>
      <c r="AA153" s="35" t="str">
        <f>VLOOKUP(AA$11,[1]Графік!$E$5:$H$32,3,0)</f>
        <v>Р</v>
      </c>
      <c r="AB153" s="35" t="str">
        <f>VLOOKUP(AB$11,[1]Графік!$E$5:$H$32,3,0)</f>
        <v>Р</v>
      </c>
      <c r="AC153" s="35" t="str">
        <f>VLOOKUP(AC$11,[1]Графік!$E$5:$H$32,3,0)</f>
        <v>Р</v>
      </c>
      <c r="AD153" s="35" t="str">
        <f>VLOOKUP(AD$11,[1]Графік!$E$5:$H$32,3,0)</f>
        <v>ВВ</v>
      </c>
      <c r="AE153" s="35" t="str">
        <f>VLOOKUP(AE$11,[1]Графік!$E$5:$H$32,3,0)</f>
        <v>ВВ</v>
      </c>
      <c r="AF153" s="35" t="str">
        <f>VLOOKUP(AF$11,[1]Графік!$E$5:$H$32,3,0)</f>
        <v>Р</v>
      </c>
      <c r="AG153" s="35" t="str">
        <f>VLOOKUP(AG$11,[1]Графік!$E$5:$H$32,3,0)</f>
        <v>Р</v>
      </c>
      <c r="AH153" s="35"/>
      <c r="AI153" s="35"/>
      <c r="AJ153" s="36"/>
      <c r="AK153" s="162">
        <f ca="1">SUMIF($F153:$AJ156,"Р",$F154:$AJ154)</f>
        <v>144</v>
      </c>
      <c r="AL153" s="156">
        <f ca="1">SUMIF($F155:$AJ156,"НУ",$F156:$AJ156)</f>
        <v>0</v>
      </c>
      <c r="AM153" s="127">
        <f ca="1">SUMIF(F153:AJ156,"РВ",F154:AJ154)</f>
        <v>0</v>
      </c>
      <c r="AN153" s="130">
        <f ca="1">AK153+AL153+AM153</f>
        <v>144</v>
      </c>
      <c r="AO153" s="133">
        <f ca="1">AK153/8</f>
        <v>18</v>
      </c>
      <c r="AP153" s="136">
        <f>COUNTIF($F153:$AJ156,"=ВВ")</f>
        <v>10</v>
      </c>
      <c r="AQ153" s="136">
        <f>COUNTIF($F153:$AJ156,"=В")</f>
        <v>0</v>
      </c>
      <c r="AR153" s="124">
        <f>COUNTIF($F153:$AJ156,"=НА")</f>
        <v>0</v>
      </c>
      <c r="AS153" s="124">
        <f>COUNTIF(F153:AJ156,"=ТН")</f>
        <v>0</v>
      </c>
      <c r="AT153" s="124">
        <f>COUNTIF($F153:$AJ156,"=ВД")</f>
        <v>0</v>
      </c>
      <c r="AU153" s="124">
        <f>COUNTIF($F153:$AJ156,"=ВП")</f>
        <v>0</v>
      </c>
      <c r="AV153" s="124">
        <f>COUNTIF($F153:$AJ156,"=ДД")</f>
        <v>0</v>
      </c>
      <c r="AW153" s="124">
        <f>COUNTIF($F153:$AJ156,"=П")</f>
        <v>0</v>
      </c>
      <c r="AX153" s="124">
        <f>COUNTIF($F153:$AJ156,"=ПР")</f>
        <v>0</v>
      </c>
      <c r="AY153" s="95">
        <f>COUNTIF($F153:$AJ156,"=І")</f>
        <v>0</v>
      </c>
      <c r="AZ153" s="95">
        <f>COUNTIF($F153:$AJ156,"=НЗ")</f>
        <v>0</v>
      </c>
      <c r="BA153" s="97" t="str">
        <f>IF(C153&gt;1,[1]Графік!$H$36,"")</f>
        <v/>
      </c>
    </row>
    <row r="154" spans="1:53" ht="12.75" customHeight="1" x14ac:dyDescent="0.25">
      <c r="A154" s="141"/>
      <c r="B154" s="144"/>
      <c r="C154" s="147"/>
      <c r="D154" s="150"/>
      <c r="E154" s="51"/>
      <c r="F154" s="38" t="str">
        <f t="shared" ref="F154:AG154" si="70">IF(F153="Р",8,"")</f>
        <v/>
      </c>
      <c r="G154" s="39" t="str">
        <f t="shared" si="70"/>
        <v/>
      </c>
      <c r="H154" s="39">
        <f t="shared" si="70"/>
        <v>8</v>
      </c>
      <c r="I154" s="39">
        <f t="shared" si="70"/>
        <v>8</v>
      </c>
      <c r="J154" s="39">
        <f t="shared" si="70"/>
        <v>8</v>
      </c>
      <c r="K154" s="39">
        <f t="shared" si="70"/>
        <v>8</v>
      </c>
      <c r="L154" s="39" t="str">
        <f t="shared" si="70"/>
        <v/>
      </c>
      <c r="M154" s="39" t="str">
        <f t="shared" si="70"/>
        <v/>
      </c>
      <c r="N154" s="39">
        <f t="shared" si="70"/>
        <v>8</v>
      </c>
      <c r="O154" s="39">
        <f t="shared" si="70"/>
        <v>8</v>
      </c>
      <c r="P154" s="39">
        <f t="shared" si="70"/>
        <v>8</v>
      </c>
      <c r="Q154" s="39">
        <f t="shared" si="70"/>
        <v>8</v>
      </c>
      <c r="R154" s="39" t="str">
        <f t="shared" si="70"/>
        <v/>
      </c>
      <c r="S154" s="39" t="str">
        <f t="shared" si="70"/>
        <v/>
      </c>
      <c r="T154" s="39">
        <f t="shared" si="70"/>
        <v>8</v>
      </c>
      <c r="U154" s="39">
        <f t="shared" si="70"/>
        <v>8</v>
      </c>
      <c r="V154" s="39">
        <f t="shared" si="70"/>
        <v>8</v>
      </c>
      <c r="W154" s="39">
        <f t="shared" si="70"/>
        <v>8</v>
      </c>
      <c r="X154" s="39" t="str">
        <f t="shared" si="70"/>
        <v/>
      </c>
      <c r="Y154" s="39" t="str">
        <f t="shared" si="70"/>
        <v/>
      </c>
      <c r="Z154" s="39">
        <f t="shared" si="70"/>
        <v>8</v>
      </c>
      <c r="AA154" s="39">
        <f t="shared" si="70"/>
        <v>8</v>
      </c>
      <c r="AB154" s="39">
        <f t="shared" si="70"/>
        <v>8</v>
      </c>
      <c r="AC154" s="39">
        <f t="shared" si="70"/>
        <v>8</v>
      </c>
      <c r="AD154" s="39" t="str">
        <f t="shared" si="70"/>
        <v/>
      </c>
      <c r="AE154" s="39" t="str">
        <f t="shared" si="70"/>
        <v/>
      </c>
      <c r="AF154" s="39">
        <f t="shared" si="70"/>
        <v>8</v>
      </c>
      <c r="AG154" s="39">
        <f t="shared" si="70"/>
        <v>8</v>
      </c>
      <c r="AH154" s="39"/>
      <c r="AI154" s="39"/>
      <c r="AJ154" s="40"/>
      <c r="AK154" s="162"/>
      <c r="AL154" s="156"/>
      <c r="AM154" s="127"/>
      <c r="AN154" s="130"/>
      <c r="AO154" s="133"/>
      <c r="AP154" s="136"/>
      <c r="AQ154" s="136"/>
      <c r="AR154" s="124"/>
      <c r="AS154" s="124"/>
      <c r="AT154" s="124"/>
      <c r="AU154" s="124"/>
      <c r="AV154" s="124"/>
      <c r="AW154" s="124"/>
      <c r="AX154" s="124"/>
      <c r="AY154" s="95"/>
      <c r="AZ154" s="95"/>
      <c r="BA154" s="98"/>
    </row>
    <row r="155" spans="1:53" ht="12.75" customHeight="1" x14ac:dyDescent="0.25">
      <c r="A155" s="141"/>
      <c r="B155" s="144"/>
      <c r="C155" s="147"/>
      <c r="D155" s="150"/>
      <c r="E155" s="51"/>
      <c r="F155" s="42" t="str">
        <f t="shared" ref="F155:AJ155" si="71">IF(F156&gt;0,"НУ","")</f>
        <v/>
      </c>
      <c r="G155" s="43" t="str">
        <f t="shared" si="71"/>
        <v/>
      </c>
      <c r="H155" s="43" t="str">
        <f t="shared" si="71"/>
        <v/>
      </c>
      <c r="I155" s="43" t="str">
        <f t="shared" si="71"/>
        <v/>
      </c>
      <c r="J155" s="43" t="str">
        <f t="shared" si="71"/>
        <v/>
      </c>
      <c r="K155" s="43" t="str">
        <f t="shared" si="71"/>
        <v/>
      </c>
      <c r="L155" s="43" t="str">
        <f t="shared" si="71"/>
        <v/>
      </c>
      <c r="M155" s="43" t="str">
        <f t="shared" si="71"/>
        <v/>
      </c>
      <c r="N155" s="43" t="str">
        <f t="shared" si="71"/>
        <v/>
      </c>
      <c r="O155" s="43" t="str">
        <f t="shared" si="71"/>
        <v/>
      </c>
      <c r="P155" s="43" t="str">
        <f t="shared" si="71"/>
        <v/>
      </c>
      <c r="Q155" s="43" t="str">
        <f t="shared" si="71"/>
        <v/>
      </c>
      <c r="R155" s="43" t="str">
        <f t="shared" si="71"/>
        <v/>
      </c>
      <c r="S155" s="43" t="str">
        <f t="shared" si="71"/>
        <v/>
      </c>
      <c r="T155" s="43" t="str">
        <f t="shared" si="71"/>
        <v/>
      </c>
      <c r="U155" s="43" t="str">
        <f t="shared" si="71"/>
        <v/>
      </c>
      <c r="V155" s="43" t="str">
        <f t="shared" si="71"/>
        <v/>
      </c>
      <c r="W155" s="43" t="str">
        <f t="shared" si="71"/>
        <v/>
      </c>
      <c r="X155" s="43" t="str">
        <f t="shared" si="71"/>
        <v/>
      </c>
      <c r="Y155" s="43" t="str">
        <f t="shared" si="71"/>
        <v/>
      </c>
      <c r="Z155" s="43" t="str">
        <f t="shared" si="71"/>
        <v/>
      </c>
      <c r="AA155" s="43" t="str">
        <f t="shared" si="71"/>
        <v/>
      </c>
      <c r="AB155" s="43" t="str">
        <f t="shared" si="71"/>
        <v/>
      </c>
      <c r="AC155" s="43" t="str">
        <f t="shared" si="71"/>
        <v/>
      </c>
      <c r="AD155" s="43" t="str">
        <f t="shared" si="71"/>
        <v/>
      </c>
      <c r="AE155" s="43" t="str">
        <f t="shared" si="71"/>
        <v/>
      </c>
      <c r="AF155" s="43" t="str">
        <f t="shared" si="71"/>
        <v/>
      </c>
      <c r="AG155" s="43" t="str">
        <f t="shared" si="71"/>
        <v/>
      </c>
      <c r="AH155" s="44" t="str">
        <f t="shared" si="71"/>
        <v/>
      </c>
      <c r="AI155" s="44" t="str">
        <f t="shared" si="71"/>
        <v/>
      </c>
      <c r="AJ155" s="45" t="str">
        <f t="shared" si="71"/>
        <v/>
      </c>
      <c r="AK155" s="162"/>
      <c r="AL155" s="156"/>
      <c r="AM155" s="127"/>
      <c r="AN155" s="130"/>
      <c r="AO155" s="133"/>
      <c r="AP155" s="136"/>
      <c r="AQ155" s="136"/>
      <c r="AR155" s="124"/>
      <c r="AS155" s="124"/>
      <c r="AT155" s="124"/>
      <c r="AU155" s="124"/>
      <c r="AV155" s="124"/>
      <c r="AW155" s="124"/>
      <c r="AX155" s="124"/>
      <c r="AY155" s="95"/>
      <c r="AZ155" s="95"/>
      <c r="BA155" s="98"/>
    </row>
    <row r="156" spans="1:53" ht="13.5" customHeight="1" thickBot="1" x14ac:dyDescent="0.3">
      <c r="A156" s="142"/>
      <c r="B156" s="145"/>
      <c r="C156" s="148"/>
      <c r="D156" s="151"/>
      <c r="E156" s="52"/>
      <c r="F156" s="47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9"/>
      <c r="AK156" s="163"/>
      <c r="AL156" s="157"/>
      <c r="AM156" s="128"/>
      <c r="AN156" s="131"/>
      <c r="AO156" s="134"/>
      <c r="AP156" s="137"/>
      <c r="AQ156" s="137"/>
      <c r="AR156" s="125"/>
      <c r="AS156" s="125"/>
      <c r="AT156" s="125"/>
      <c r="AU156" s="125"/>
      <c r="AV156" s="125"/>
      <c r="AW156" s="125"/>
      <c r="AX156" s="125"/>
      <c r="AY156" s="96"/>
      <c r="AZ156" s="96"/>
      <c r="BA156" s="99"/>
    </row>
    <row r="157" spans="1:53" ht="12.75" customHeight="1" x14ac:dyDescent="0.25">
      <c r="A157" s="140">
        <v>37</v>
      </c>
      <c r="B157" s="143" t="str">
        <f>IFERROR(VLOOKUP($C157,[1]Списки!$A$1:$C$3999,2,0),"")</f>
        <v/>
      </c>
      <c r="C157" s="146"/>
      <c r="D157" s="149" t="str">
        <f>IFERROR(VLOOKUP($C157,[1]Списки!$A$1:$C$3999,3,0),"")</f>
        <v/>
      </c>
      <c r="E157" s="50"/>
      <c r="F157" s="34" t="str">
        <f>VLOOKUP(F$11,[1]Графік!$E$5:$H$32,3,0)</f>
        <v>ВВ</v>
      </c>
      <c r="G157" s="35" t="str">
        <f>VLOOKUP(G$11,[1]Графік!$E$5:$H$32,3,0)</f>
        <v>ВВ</v>
      </c>
      <c r="H157" s="35" t="str">
        <f>VLOOKUP(H$11,[1]Графік!$E$5:$H$32,3,0)</f>
        <v>Р</v>
      </c>
      <c r="I157" s="35" t="str">
        <f>VLOOKUP(I$11,[1]Графік!$E$5:$H$32,3,0)</f>
        <v>Р</v>
      </c>
      <c r="J157" s="35" t="str">
        <f>VLOOKUP(J$11,[1]Графік!$E$5:$H$32,3,0)</f>
        <v>Р</v>
      </c>
      <c r="K157" s="35" t="str">
        <f>VLOOKUP(K$11,[1]Графік!$E$5:$H$32,3,0)</f>
        <v>Р</v>
      </c>
      <c r="L157" s="35" t="str">
        <f>VLOOKUP(L$11,[1]Графік!$E$5:$H$32,3,0)</f>
        <v>ВВ</v>
      </c>
      <c r="M157" s="35" t="str">
        <f>VLOOKUP(M$11,[1]Графік!$E$5:$H$32,3,0)</f>
        <v>ВВ</v>
      </c>
      <c r="N157" s="35" t="str">
        <f>VLOOKUP(N$11,[1]Графік!$E$5:$H$32,3,0)</f>
        <v>Р</v>
      </c>
      <c r="O157" s="35" t="str">
        <f>VLOOKUP(O$11,[1]Графік!$E$5:$H$32,3,0)</f>
        <v>Р</v>
      </c>
      <c r="P157" s="35" t="str">
        <f>VLOOKUP(P$11,[1]Графік!$E$5:$H$32,3,0)</f>
        <v>Р</v>
      </c>
      <c r="Q157" s="35" t="str">
        <f>VLOOKUP(Q$11,[1]Графік!$E$5:$H$32,3,0)</f>
        <v>Р</v>
      </c>
      <c r="R157" s="35" t="str">
        <f>VLOOKUP(R$11,[1]Графік!$E$5:$H$32,3,0)</f>
        <v>ВВ</v>
      </c>
      <c r="S157" s="35" t="str">
        <f>VLOOKUP(S$11,[1]Графік!$E$5:$H$32,3,0)</f>
        <v>ВВ</v>
      </c>
      <c r="T157" s="35" t="str">
        <f>VLOOKUP(T$11,[1]Графік!$E$5:$H$32,3,0)</f>
        <v>Р</v>
      </c>
      <c r="U157" s="35" t="str">
        <f>VLOOKUP(U$11,[1]Графік!$E$5:$H$32,3,0)</f>
        <v>Р</v>
      </c>
      <c r="V157" s="35" t="str">
        <f>VLOOKUP(V$11,[1]Графік!$E$5:$H$32,3,0)</f>
        <v>Р</v>
      </c>
      <c r="W157" s="35" t="str">
        <f>VLOOKUP(W$11,[1]Графік!$E$5:$H$32,3,0)</f>
        <v>Р</v>
      </c>
      <c r="X157" s="35" t="str">
        <f>VLOOKUP(X$11,[1]Графік!$E$5:$H$32,3,0)</f>
        <v>ВВ</v>
      </c>
      <c r="Y157" s="35" t="str">
        <f>VLOOKUP(Y$11,[1]Графік!$E$5:$H$32,3,0)</f>
        <v>ВВ</v>
      </c>
      <c r="Z157" s="35" t="str">
        <f>VLOOKUP(Z$11,[1]Графік!$E$5:$H$32,3,0)</f>
        <v>Р</v>
      </c>
      <c r="AA157" s="35" t="str">
        <f>VLOOKUP(AA$11,[1]Графік!$E$5:$H$32,3,0)</f>
        <v>Р</v>
      </c>
      <c r="AB157" s="35" t="str">
        <f>VLOOKUP(AB$11,[1]Графік!$E$5:$H$32,3,0)</f>
        <v>Р</v>
      </c>
      <c r="AC157" s="35" t="str">
        <f>VLOOKUP(AC$11,[1]Графік!$E$5:$H$32,3,0)</f>
        <v>Р</v>
      </c>
      <c r="AD157" s="35" t="str">
        <f>VLOOKUP(AD$11,[1]Графік!$E$5:$H$32,3,0)</f>
        <v>ВВ</v>
      </c>
      <c r="AE157" s="35" t="str">
        <f>VLOOKUP(AE$11,[1]Графік!$E$5:$H$32,3,0)</f>
        <v>ВВ</v>
      </c>
      <c r="AF157" s="35" t="str">
        <f>VLOOKUP(AF$11,[1]Графік!$E$5:$H$32,3,0)</f>
        <v>Р</v>
      </c>
      <c r="AG157" s="35" t="str">
        <f>VLOOKUP(AG$11,[1]Графік!$E$5:$H$32,3,0)</f>
        <v>Р</v>
      </c>
      <c r="AH157" s="35"/>
      <c r="AI157" s="35"/>
      <c r="AJ157" s="36"/>
      <c r="AK157" s="162">
        <f ca="1">SUMIF($F157:$AJ160,"Р",$F158:$AJ158)</f>
        <v>144</v>
      </c>
      <c r="AL157" s="156">
        <f ca="1">SUMIF($F159:$AJ160,"НУ",$F160:$AJ160)</f>
        <v>0</v>
      </c>
      <c r="AM157" s="127">
        <f ca="1">SUMIF(F157:AJ160,"РВ",F158:AJ158)</f>
        <v>0</v>
      </c>
      <c r="AN157" s="130">
        <f ca="1">AK157+AL157+AM157</f>
        <v>144</v>
      </c>
      <c r="AO157" s="133">
        <f ca="1">AK157/8</f>
        <v>18</v>
      </c>
      <c r="AP157" s="136">
        <f>COUNTIF($F157:$AJ160,"=ВВ")</f>
        <v>10</v>
      </c>
      <c r="AQ157" s="136">
        <f>COUNTIF($F157:$AJ160,"=В")</f>
        <v>0</v>
      </c>
      <c r="AR157" s="124">
        <f>COUNTIF($F157:$AJ160,"=НА")</f>
        <v>0</v>
      </c>
      <c r="AS157" s="124">
        <f>COUNTIF(F157:AJ160,"=ТН")</f>
        <v>0</v>
      </c>
      <c r="AT157" s="124">
        <f>COUNTIF($F157:$AJ160,"=ВД")</f>
        <v>0</v>
      </c>
      <c r="AU157" s="124">
        <f>COUNTIF($F157:$AJ160,"=ВП")</f>
        <v>0</v>
      </c>
      <c r="AV157" s="124">
        <f>COUNTIF($F157:$AJ160,"=ДД")</f>
        <v>0</v>
      </c>
      <c r="AW157" s="124">
        <f>COUNTIF($F157:$AJ160,"=П")</f>
        <v>0</v>
      </c>
      <c r="AX157" s="124">
        <f>COUNTIF($F157:$AJ160,"=ПР")</f>
        <v>0</v>
      </c>
      <c r="AY157" s="95">
        <f>COUNTIF($F157:$AJ160,"=І")</f>
        <v>0</v>
      </c>
      <c r="AZ157" s="95">
        <f>COUNTIF($F157:$AJ160,"=НЗ")</f>
        <v>0</v>
      </c>
      <c r="BA157" s="97" t="str">
        <f>IF(C157&gt;1,[1]Графік!$H$36,"")</f>
        <v/>
      </c>
    </row>
    <row r="158" spans="1:53" ht="12.75" customHeight="1" x14ac:dyDescent="0.25">
      <c r="A158" s="141"/>
      <c r="B158" s="144"/>
      <c r="C158" s="147"/>
      <c r="D158" s="150"/>
      <c r="E158" s="51"/>
      <c r="F158" s="38" t="str">
        <f t="shared" ref="F158:AG158" si="72">IF(F157="Р",8,"")</f>
        <v/>
      </c>
      <c r="G158" s="39" t="str">
        <f t="shared" si="72"/>
        <v/>
      </c>
      <c r="H158" s="39">
        <f t="shared" si="72"/>
        <v>8</v>
      </c>
      <c r="I158" s="39">
        <f t="shared" si="72"/>
        <v>8</v>
      </c>
      <c r="J158" s="39">
        <f t="shared" si="72"/>
        <v>8</v>
      </c>
      <c r="K158" s="39">
        <f t="shared" si="72"/>
        <v>8</v>
      </c>
      <c r="L158" s="39" t="str">
        <f t="shared" si="72"/>
        <v/>
      </c>
      <c r="M158" s="39" t="str">
        <f t="shared" si="72"/>
        <v/>
      </c>
      <c r="N158" s="39">
        <f t="shared" si="72"/>
        <v>8</v>
      </c>
      <c r="O158" s="39">
        <f t="shared" si="72"/>
        <v>8</v>
      </c>
      <c r="P158" s="39">
        <f t="shared" si="72"/>
        <v>8</v>
      </c>
      <c r="Q158" s="39">
        <f t="shared" si="72"/>
        <v>8</v>
      </c>
      <c r="R158" s="39" t="str">
        <f t="shared" si="72"/>
        <v/>
      </c>
      <c r="S158" s="39" t="str">
        <f t="shared" si="72"/>
        <v/>
      </c>
      <c r="T158" s="39">
        <f t="shared" si="72"/>
        <v>8</v>
      </c>
      <c r="U158" s="39">
        <f t="shared" si="72"/>
        <v>8</v>
      </c>
      <c r="V158" s="39">
        <f t="shared" si="72"/>
        <v>8</v>
      </c>
      <c r="W158" s="39">
        <f t="shared" si="72"/>
        <v>8</v>
      </c>
      <c r="X158" s="39" t="str">
        <f t="shared" si="72"/>
        <v/>
      </c>
      <c r="Y158" s="39" t="str">
        <f t="shared" si="72"/>
        <v/>
      </c>
      <c r="Z158" s="39">
        <f t="shared" si="72"/>
        <v>8</v>
      </c>
      <c r="AA158" s="39">
        <f t="shared" si="72"/>
        <v>8</v>
      </c>
      <c r="AB158" s="39">
        <f t="shared" si="72"/>
        <v>8</v>
      </c>
      <c r="AC158" s="39">
        <f t="shared" si="72"/>
        <v>8</v>
      </c>
      <c r="AD158" s="39" t="str">
        <f t="shared" si="72"/>
        <v/>
      </c>
      <c r="AE158" s="39" t="str">
        <f t="shared" si="72"/>
        <v/>
      </c>
      <c r="AF158" s="39">
        <f t="shared" si="72"/>
        <v>8</v>
      </c>
      <c r="AG158" s="39">
        <f t="shared" si="72"/>
        <v>8</v>
      </c>
      <c r="AH158" s="39"/>
      <c r="AI158" s="39"/>
      <c r="AJ158" s="40"/>
      <c r="AK158" s="162"/>
      <c r="AL158" s="156"/>
      <c r="AM158" s="127"/>
      <c r="AN158" s="130"/>
      <c r="AO158" s="133"/>
      <c r="AP158" s="136"/>
      <c r="AQ158" s="136"/>
      <c r="AR158" s="124"/>
      <c r="AS158" s="124"/>
      <c r="AT158" s="124"/>
      <c r="AU158" s="124"/>
      <c r="AV158" s="124"/>
      <c r="AW158" s="124"/>
      <c r="AX158" s="124"/>
      <c r="AY158" s="95"/>
      <c r="AZ158" s="95"/>
      <c r="BA158" s="98"/>
    </row>
    <row r="159" spans="1:53" ht="12.75" customHeight="1" x14ac:dyDescent="0.25">
      <c r="A159" s="141"/>
      <c r="B159" s="144"/>
      <c r="C159" s="147"/>
      <c r="D159" s="150"/>
      <c r="E159" s="51"/>
      <c r="F159" s="42" t="str">
        <f t="shared" ref="F159:AJ159" si="73">IF(F160&gt;0,"НУ","")</f>
        <v/>
      </c>
      <c r="G159" s="43" t="str">
        <f t="shared" si="73"/>
        <v/>
      </c>
      <c r="H159" s="43" t="str">
        <f t="shared" si="73"/>
        <v/>
      </c>
      <c r="I159" s="43" t="str">
        <f t="shared" si="73"/>
        <v/>
      </c>
      <c r="J159" s="43" t="str">
        <f t="shared" si="73"/>
        <v/>
      </c>
      <c r="K159" s="43" t="str">
        <f t="shared" si="73"/>
        <v/>
      </c>
      <c r="L159" s="43" t="str">
        <f t="shared" si="73"/>
        <v/>
      </c>
      <c r="M159" s="43" t="str">
        <f t="shared" si="73"/>
        <v/>
      </c>
      <c r="N159" s="43" t="str">
        <f t="shared" si="73"/>
        <v/>
      </c>
      <c r="O159" s="43" t="str">
        <f t="shared" si="73"/>
        <v/>
      </c>
      <c r="P159" s="43" t="str">
        <f t="shared" si="73"/>
        <v/>
      </c>
      <c r="Q159" s="43" t="str">
        <f t="shared" si="73"/>
        <v/>
      </c>
      <c r="R159" s="43" t="str">
        <f t="shared" si="73"/>
        <v/>
      </c>
      <c r="S159" s="43" t="str">
        <f t="shared" si="73"/>
        <v/>
      </c>
      <c r="T159" s="43" t="str">
        <f t="shared" si="73"/>
        <v/>
      </c>
      <c r="U159" s="43" t="str">
        <f t="shared" si="73"/>
        <v/>
      </c>
      <c r="V159" s="43" t="str">
        <f t="shared" si="73"/>
        <v/>
      </c>
      <c r="W159" s="43" t="str">
        <f t="shared" si="73"/>
        <v/>
      </c>
      <c r="X159" s="43" t="str">
        <f t="shared" si="73"/>
        <v/>
      </c>
      <c r="Y159" s="43" t="str">
        <f t="shared" si="73"/>
        <v/>
      </c>
      <c r="Z159" s="43" t="str">
        <f t="shared" si="73"/>
        <v/>
      </c>
      <c r="AA159" s="43" t="str">
        <f t="shared" si="73"/>
        <v/>
      </c>
      <c r="AB159" s="43" t="str">
        <f t="shared" si="73"/>
        <v/>
      </c>
      <c r="AC159" s="43" t="str">
        <f t="shared" si="73"/>
        <v/>
      </c>
      <c r="AD159" s="43" t="str">
        <f t="shared" si="73"/>
        <v/>
      </c>
      <c r="AE159" s="43" t="str">
        <f t="shared" si="73"/>
        <v/>
      </c>
      <c r="AF159" s="43" t="str">
        <f t="shared" si="73"/>
        <v/>
      </c>
      <c r="AG159" s="43" t="str">
        <f t="shared" si="73"/>
        <v/>
      </c>
      <c r="AH159" s="44" t="str">
        <f t="shared" si="73"/>
        <v/>
      </c>
      <c r="AI159" s="44" t="str">
        <f t="shared" si="73"/>
        <v/>
      </c>
      <c r="AJ159" s="45" t="str">
        <f t="shared" si="73"/>
        <v/>
      </c>
      <c r="AK159" s="162"/>
      <c r="AL159" s="156"/>
      <c r="AM159" s="127"/>
      <c r="AN159" s="130"/>
      <c r="AO159" s="133"/>
      <c r="AP159" s="136"/>
      <c r="AQ159" s="136"/>
      <c r="AR159" s="124"/>
      <c r="AS159" s="124"/>
      <c r="AT159" s="124"/>
      <c r="AU159" s="124"/>
      <c r="AV159" s="124"/>
      <c r="AW159" s="124"/>
      <c r="AX159" s="124"/>
      <c r="AY159" s="95"/>
      <c r="AZ159" s="95"/>
      <c r="BA159" s="98"/>
    </row>
    <row r="160" spans="1:53" ht="13.5" customHeight="1" thickBot="1" x14ac:dyDescent="0.3">
      <c r="A160" s="142"/>
      <c r="B160" s="145"/>
      <c r="C160" s="148"/>
      <c r="D160" s="151"/>
      <c r="E160" s="52"/>
      <c r="F160" s="47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9"/>
      <c r="AK160" s="163"/>
      <c r="AL160" s="157"/>
      <c r="AM160" s="128"/>
      <c r="AN160" s="131"/>
      <c r="AO160" s="134"/>
      <c r="AP160" s="137"/>
      <c r="AQ160" s="137"/>
      <c r="AR160" s="125"/>
      <c r="AS160" s="125"/>
      <c r="AT160" s="125"/>
      <c r="AU160" s="125"/>
      <c r="AV160" s="125"/>
      <c r="AW160" s="125"/>
      <c r="AX160" s="125"/>
      <c r="AY160" s="96"/>
      <c r="AZ160" s="96"/>
      <c r="BA160" s="99"/>
    </row>
    <row r="161" spans="1:53" ht="12.75" customHeight="1" x14ac:dyDescent="0.25">
      <c r="A161" s="140">
        <v>38</v>
      </c>
      <c r="B161" s="143" t="str">
        <f>IFERROR(VLOOKUP($C161,[1]Списки!$A$1:$C$3999,2,0),"")</f>
        <v/>
      </c>
      <c r="C161" s="146"/>
      <c r="D161" s="149" t="str">
        <f>IFERROR(VLOOKUP($C161,[1]Списки!$A$1:$C$3999,3,0),"")</f>
        <v/>
      </c>
      <c r="E161" s="50"/>
      <c r="F161" s="34" t="str">
        <f>VLOOKUP(F$11,[1]Графік!$E$5:$H$32,3,0)</f>
        <v>ВВ</v>
      </c>
      <c r="G161" s="35" t="str">
        <f>VLOOKUP(G$11,[1]Графік!$E$5:$H$32,3,0)</f>
        <v>ВВ</v>
      </c>
      <c r="H161" s="35" t="str">
        <f>VLOOKUP(H$11,[1]Графік!$E$5:$H$32,3,0)</f>
        <v>Р</v>
      </c>
      <c r="I161" s="35" t="str">
        <f>VLOOKUP(I$11,[1]Графік!$E$5:$H$32,3,0)</f>
        <v>Р</v>
      </c>
      <c r="J161" s="35" t="str">
        <f>VLOOKUP(J$11,[1]Графік!$E$5:$H$32,3,0)</f>
        <v>Р</v>
      </c>
      <c r="K161" s="35" t="str">
        <f>VLOOKUP(K$11,[1]Графік!$E$5:$H$32,3,0)</f>
        <v>Р</v>
      </c>
      <c r="L161" s="35" t="str">
        <f>VLOOKUP(L$11,[1]Графік!$E$5:$H$32,3,0)</f>
        <v>ВВ</v>
      </c>
      <c r="M161" s="35" t="str">
        <f>VLOOKUP(M$11,[1]Графік!$E$5:$H$32,3,0)</f>
        <v>ВВ</v>
      </c>
      <c r="N161" s="35" t="str">
        <f>VLOOKUP(N$11,[1]Графік!$E$5:$H$32,3,0)</f>
        <v>Р</v>
      </c>
      <c r="O161" s="35" t="str">
        <f>VLOOKUP(O$11,[1]Графік!$E$5:$H$32,3,0)</f>
        <v>Р</v>
      </c>
      <c r="P161" s="35" t="str">
        <f>VLOOKUP(P$11,[1]Графік!$E$5:$H$32,3,0)</f>
        <v>Р</v>
      </c>
      <c r="Q161" s="35" t="str">
        <f>VLOOKUP(Q$11,[1]Графік!$E$5:$H$32,3,0)</f>
        <v>Р</v>
      </c>
      <c r="R161" s="35" t="str">
        <f>VLOOKUP(R$11,[1]Графік!$E$5:$H$32,3,0)</f>
        <v>ВВ</v>
      </c>
      <c r="S161" s="35" t="str">
        <f>VLOOKUP(S$11,[1]Графік!$E$5:$H$32,3,0)</f>
        <v>ВВ</v>
      </c>
      <c r="T161" s="35" t="str">
        <f>VLOOKUP(T$11,[1]Графік!$E$5:$H$32,3,0)</f>
        <v>Р</v>
      </c>
      <c r="U161" s="35" t="str">
        <f>VLOOKUP(U$11,[1]Графік!$E$5:$H$32,3,0)</f>
        <v>Р</v>
      </c>
      <c r="V161" s="35" t="str">
        <f>VLOOKUP(V$11,[1]Графік!$E$5:$H$32,3,0)</f>
        <v>Р</v>
      </c>
      <c r="W161" s="35" t="str">
        <f>VLOOKUP(W$11,[1]Графік!$E$5:$H$32,3,0)</f>
        <v>Р</v>
      </c>
      <c r="X161" s="35" t="str">
        <f>VLOOKUP(X$11,[1]Графік!$E$5:$H$32,3,0)</f>
        <v>ВВ</v>
      </c>
      <c r="Y161" s="35" t="str">
        <f>VLOOKUP(Y$11,[1]Графік!$E$5:$H$32,3,0)</f>
        <v>ВВ</v>
      </c>
      <c r="Z161" s="35" t="str">
        <f>VLOOKUP(Z$11,[1]Графік!$E$5:$H$32,3,0)</f>
        <v>Р</v>
      </c>
      <c r="AA161" s="35" t="str">
        <f>VLOOKUP(AA$11,[1]Графік!$E$5:$H$32,3,0)</f>
        <v>Р</v>
      </c>
      <c r="AB161" s="35" t="str">
        <f>VLOOKUP(AB$11,[1]Графік!$E$5:$H$32,3,0)</f>
        <v>Р</v>
      </c>
      <c r="AC161" s="35" t="str">
        <f>VLOOKUP(AC$11,[1]Графік!$E$5:$H$32,3,0)</f>
        <v>Р</v>
      </c>
      <c r="AD161" s="35" t="str">
        <f>VLOOKUP(AD$11,[1]Графік!$E$5:$H$32,3,0)</f>
        <v>ВВ</v>
      </c>
      <c r="AE161" s="35" t="str">
        <f>VLOOKUP(AE$11,[1]Графік!$E$5:$H$32,3,0)</f>
        <v>ВВ</v>
      </c>
      <c r="AF161" s="35" t="str">
        <f>VLOOKUP(AF$11,[1]Графік!$E$5:$H$32,3,0)</f>
        <v>Р</v>
      </c>
      <c r="AG161" s="35" t="str">
        <f>VLOOKUP(AG$11,[1]Графік!$E$5:$H$32,3,0)</f>
        <v>Р</v>
      </c>
      <c r="AH161" s="35"/>
      <c r="AI161" s="35"/>
      <c r="AJ161" s="36"/>
      <c r="AK161" s="162">
        <f ca="1">SUMIF($F161:$AJ164,"Р",$F162:$AJ162)</f>
        <v>144</v>
      </c>
      <c r="AL161" s="156">
        <f ca="1">SUMIF($F163:$AJ164,"НУ",$F164:$AJ164)</f>
        <v>0</v>
      </c>
      <c r="AM161" s="127">
        <f ca="1">SUMIF(F161:AJ164,"РВ",F162:AJ162)</f>
        <v>0</v>
      </c>
      <c r="AN161" s="130">
        <f ca="1">AK161+AL161+AM161</f>
        <v>144</v>
      </c>
      <c r="AO161" s="133">
        <f ca="1">AK161/8</f>
        <v>18</v>
      </c>
      <c r="AP161" s="136">
        <f>COUNTIF($F161:$AJ164,"=ВВ")</f>
        <v>10</v>
      </c>
      <c r="AQ161" s="136">
        <f>COUNTIF($F161:$AJ164,"=В")</f>
        <v>0</v>
      </c>
      <c r="AR161" s="124">
        <f>COUNTIF($F161:$AJ164,"=НА")</f>
        <v>0</v>
      </c>
      <c r="AS161" s="124">
        <f>COUNTIF(F161:AJ164,"=ТН")</f>
        <v>0</v>
      </c>
      <c r="AT161" s="124">
        <f>COUNTIF($F161:$AJ164,"=ВД")</f>
        <v>0</v>
      </c>
      <c r="AU161" s="124">
        <f>COUNTIF($F161:$AJ164,"=ВП")</f>
        <v>0</v>
      </c>
      <c r="AV161" s="124">
        <f>COUNTIF($F161:$AJ164,"=ДД")</f>
        <v>0</v>
      </c>
      <c r="AW161" s="124">
        <f>COUNTIF($F161:$AJ164,"=П")</f>
        <v>0</v>
      </c>
      <c r="AX161" s="124">
        <f>COUNTIF($F161:$AJ164,"=ПР")</f>
        <v>0</v>
      </c>
      <c r="AY161" s="95">
        <f>COUNTIF($F161:$AJ164,"=І")</f>
        <v>0</v>
      </c>
      <c r="AZ161" s="95">
        <f>COUNTIF($F161:$AJ164,"=НЗ")</f>
        <v>0</v>
      </c>
      <c r="BA161" s="97" t="str">
        <f>IF(C161&gt;1,[1]Графік!$H$36,"")</f>
        <v/>
      </c>
    </row>
    <row r="162" spans="1:53" ht="12.75" customHeight="1" x14ac:dyDescent="0.25">
      <c r="A162" s="141"/>
      <c r="B162" s="144"/>
      <c r="C162" s="147"/>
      <c r="D162" s="150"/>
      <c r="E162" s="51"/>
      <c r="F162" s="38" t="str">
        <f t="shared" ref="F162:AG162" si="74">IF(F161="Р",8,"")</f>
        <v/>
      </c>
      <c r="G162" s="39" t="str">
        <f t="shared" si="74"/>
        <v/>
      </c>
      <c r="H162" s="39">
        <f t="shared" si="74"/>
        <v>8</v>
      </c>
      <c r="I162" s="39">
        <f t="shared" si="74"/>
        <v>8</v>
      </c>
      <c r="J162" s="39">
        <f t="shared" si="74"/>
        <v>8</v>
      </c>
      <c r="K162" s="39">
        <f t="shared" si="74"/>
        <v>8</v>
      </c>
      <c r="L162" s="39" t="str">
        <f t="shared" si="74"/>
        <v/>
      </c>
      <c r="M162" s="39" t="str">
        <f t="shared" si="74"/>
        <v/>
      </c>
      <c r="N162" s="39">
        <f t="shared" si="74"/>
        <v>8</v>
      </c>
      <c r="O162" s="39">
        <f t="shared" si="74"/>
        <v>8</v>
      </c>
      <c r="P162" s="39">
        <f t="shared" si="74"/>
        <v>8</v>
      </c>
      <c r="Q162" s="39">
        <f t="shared" si="74"/>
        <v>8</v>
      </c>
      <c r="R162" s="39" t="str">
        <f t="shared" si="74"/>
        <v/>
      </c>
      <c r="S162" s="39" t="str">
        <f t="shared" si="74"/>
        <v/>
      </c>
      <c r="T162" s="39">
        <f t="shared" si="74"/>
        <v>8</v>
      </c>
      <c r="U162" s="39">
        <f t="shared" si="74"/>
        <v>8</v>
      </c>
      <c r="V162" s="39">
        <f t="shared" si="74"/>
        <v>8</v>
      </c>
      <c r="W162" s="39">
        <f t="shared" si="74"/>
        <v>8</v>
      </c>
      <c r="X162" s="39" t="str">
        <f t="shared" si="74"/>
        <v/>
      </c>
      <c r="Y162" s="39" t="str">
        <f t="shared" si="74"/>
        <v/>
      </c>
      <c r="Z162" s="39">
        <f t="shared" si="74"/>
        <v>8</v>
      </c>
      <c r="AA162" s="39">
        <f t="shared" si="74"/>
        <v>8</v>
      </c>
      <c r="AB162" s="39">
        <f t="shared" si="74"/>
        <v>8</v>
      </c>
      <c r="AC162" s="39">
        <f t="shared" si="74"/>
        <v>8</v>
      </c>
      <c r="AD162" s="39" t="str">
        <f t="shared" si="74"/>
        <v/>
      </c>
      <c r="AE162" s="39" t="str">
        <f t="shared" si="74"/>
        <v/>
      </c>
      <c r="AF162" s="39">
        <f t="shared" si="74"/>
        <v>8</v>
      </c>
      <c r="AG162" s="39">
        <f t="shared" si="74"/>
        <v>8</v>
      </c>
      <c r="AH162" s="39"/>
      <c r="AI162" s="39"/>
      <c r="AJ162" s="40"/>
      <c r="AK162" s="162"/>
      <c r="AL162" s="156"/>
      <c r="AM162" s="127"/>
      <c r="AN162" s="130"/>
      <c r="AO162" s="133"/>
      <c r="AP162" s="136"/>
      <c r="AQ162" s="136"/>
      <c r="AR162" s="124"/>
      <c r="AS162" s="124"/>
      <c r="AT162" s="124"/>
      <c r="AU162" s="124"/>
      <c r="AV162" s="124"/>
      <c r="AW162" s="124"/>
      <c r="AX162" s="124"/>
      <c r="AY162" s="95"/>
      <c r="AZ162" s="95"/>
      <c r="BA162" s="98"/>
    </row>
    <row r="163" spans="1:53" ht="12.75" customHeight="1" x14ac:dyDescent="0.25">
      <c r="A163" s="141"/>
      <c r="B163" s="144"/>
      <c r="C163" s="147"/>
      <c r="D163" s="150"/>
      <c r="E163" s="51"/>
      <c r="F163" s="42" t="str">
        <f t="shared" ref="F163:AJ163" si="75">IF(F164&gt;0,"НУ","")</f>
        <v/>
      </c>
      <c r="G163" s="43" t="str">
        <f t="shared" si="75"/>
        <v/>
      </c>
      <c r="H163" s="43" t="str">
        <f t="shared" si="75"/>
        <v/>
      </c>
      <c r="I163" s="43" t="str">
        <f t="shared" si="75"/>
        <v/>
      </c>
      <c r="J163" s="43" t="str">
        <f t="shared" si="75"/>
        <v/>
      </c>
      <c r="K163" s="43" t="str">
        <f t="shared" si="75"/>
        <v/>
      </c>
      <c r="L163" s="43" t="str">
        <f t="shared" si="75"/>
        <v/>
      </c>
      <c r="M163" s="43" t="str">
        <f t="shared" si="75"/>
        <v/>
      </c>
      <c r="N163" s="43" t="str">
        <f t="shared" si="75"/>
        <v/>
      </c>
      <c r="O163" s="43" t="str">
        <f t="shared" si="75"/>
        <v/>
      </c>
      <c r="P163" s="43" t="str">
        <f t="shared" si="75"/>
        <v/>
      </c>
      <c r="Q163" s="43" t="str">
        <f t="shared" si="75"/>
        <v/>
      </c>
      <c r="R163" s="43" t="str">
        <f t="shared" si="75"/>
        <v/>
      </c>
      <c r="S163" s="43" t="str">
        <f t="shared" si="75"/>
        <v/>
      </c>
      <c r="T163" s="43" t="str">
        <f t="shared" si="75"/>
        <v/>
      </c>
      <c r="U163" s="43" t="str">
        <f t="shared" si="75"/>
        <v/>
      </c>
      <c r="V163" s="43" t="str">
        <f t="shared" si="75"/>
        <v/>
      </c>
      <c r="W163" s="43" t="str">
        <f t="shared" si="75"/>
        <v/>
      </c>
      <c r="X163" s="43" t="str">
        <f t="shared" si="75"/>
        <v/>
      </c>
      <c r="Y163" s="43" t="str">
        <f t="shared" si="75"/>
        <v/>
      </c>
      <c r="Z163" s="43" t="str">
        <f t="shared" si="75"/>
        <v/>
      </c>
      <c r="AA163" s="43" t="str">
        <f t="shared" si="75"/>
        <v/>
      </c>
      <c r="AB163" s="43" t="str">
        <f t="shared" si="75"/>
        <v/>
      </c>
      <c r="AC163" s="43" t="str">
        <f t="shared" si="75"/>
        <v/>
      </c>
      <c r="AD163" s="43" t="str">
        <f t="shared" si="75"/>
        <v/>
      </c>
      <c r="AE163" s="43" t="str">
        <f t="shared" si="75"/>
        <v/>
      </c>
      <c r="AF163" s="43" t="str">
        <f t="shared" si="75"/>
        <v/>
      </c>
      <c r="AG163" s="43" t="str">
        <f t="shared" si="75"/>
        <v/>
      </c>
      <c r="AH163" s="44" t="str">
        <f t="shared" si="75"/>
        <v/>
      </c>
      <c r="AI163" s="44" t="str">
        <f t="shared" si="75"/>
        <v/>
      </c>
      <c r="AJ163" s="45" t="str">
        <f t="shared" si="75"/>
        <v/>
      </c>
      <c r="AK163" s="162"/>
      <c r="AL163" s="156"/>
      <c r="AM163" s="127"/>
      <c r="AN163" s="130"/>
      <c r="AO163" s="133"/>
      <c r="AP163" s="136"/>
      <c r="AQ163" s="136"/>
      <c r="AR163" s="124"/>
      <c r="AS163" s="124"/>
      <c r="AT163" s="124"/>
      <c r="AU163" s="124"/>
      <c r="AV163" s="124"/>
      <c r="AW163" s="124"/>
      <c r="AX163" s="124"/>
      <c r="AY163" s="95"/>
      <c r="AZ163" s="95"/>
      <c r="BA163" s="98"/>
    </row>
    <row r="164" spans="1:53" ht="13.5" customHeight="1" thickBot="1" x14ac:dyDescent="0.3">
      <c r="A164" s="142"/>
      <c r="B164" s="145"/>
      <c r="C164" s="148"/>
      <c r="D164" s="151"/>
      <c r="E164" s="52"/>
      <c r="F164" s="47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9"/>
      <c r="AK164" s="163"/>
      <c r="AL164" s="157"/>
      <c r="AM164" s="128"/>
      <c r="AN164" s="131"/>
      <c r="AO164" s="134"/>
      <c r="AP164" s="137"/>
      <c r="AQ164" s="137"/>
      <c r="AR164" s="125"/>
      <c r="AS164" s="125"/>
      <c r="AT164" s="125"/>
      <c r="AU164" s="125"/>
      <c r="AV164" s="125"/>
      <c r="AW164" s="125"/>
      <c r="AX164" s="125"/>
      <c r="AY164" s="96"/>
      <c r="AZ164" s="96"/>
      <c r="BA164" s="99"/>
    </row>
    <row r="165" spans="1:53" ht="12.75" customHeight="1" x14ac:dyDescent="0.25">
      <c r="A165" s="140">
        <v>39</v>
      </c>
      <c r="B165" s="143" t="str">
        <f>IFERROR(VLOOKUP($C165,[1]Списки!$A$1:$C$3999,2,0),"")</f>
        <v/>
      </c>
      <c r="C165" s="146"/>
      <c r="D165" s="149" t="str">
        <f>IFERROR(VLOOKUP($C165,[1]Списки!$A$1:$C$3999,3,0),"")</f>
        <v/>
      </c>
      <c r="E165" s="50"/>
      <c r="F165" s="34" t="str">
        <f>VLOOKUP(F$11,[1]Графік!$E$5:$H$32,3,0)</f>
        <v>ВВ</v>
      </c>
      <c r="G165" s="35" t="str">
        <f>VLOOKUP(G$11,[1]Графік!$E$5:$H$32,3,0)</f>
        <v>ВВ</v>
      </c>
      <c r="H165" s="35" t="str">
        <f>VLOOKUP(H$11,[1]Графік!$E$5:$H$32,3,0)</f>
        <v>Р</v>
      </c>
      <c r="I165" s="35" t="str">
        <f>VLOOKUP(I$11,[1]Графік!$E$5:$H$32,3,0)</f>
        <v>Р</v>
      </c>
      <c r="J165" s="35" t="str">
        <f>VLOOKUP(J$11,[1]Графік!$E$5:$H$32,3,0)</f>
        <v>Р</v>
      </c>
      <c r="K165" s="35" t="str">
        <f>VLOOKUP(K$11,[1]Графік!$E$5:$H$32,3,0)</f>
        <v>Р</v>
      </c>
      <c r="L165" s="35" t="str">
        <f>VLOOKUP(L$11,[1]Графік!$E$5:$H$32,3,0)</f>
        <v>ВВ</v>
      </c>
      <c r="M165" s="35" t="str">
        <f>VLOOKUP(M$11,[1]Графік!$E$5:$H$32,3,0)</f>
        <v>ВВ</v>
      </c>
      <c r="N165" s="35" t="str">
        <f>VLOOKUP(N$11,[1]Графік!$E$5:$H$32,3,0)</f>
        <v>Р</v>
      </c>
      <c r="O165" s="35" t="str">
        <f>VLOOKUP(O$11,[1]Графік!$E$5:$H$32,3,0)</f>
        <v>Р</v>
      </c>
      <c r="P165" s="35" t="str">
        <f>VLOOKUP(P$11,[1]Графік!$E$5:$H$32,3,0)</f>
        <v>Р</v>
      </c>
      <c r="Q165" s="35" t="str">
        <f>VLOOKUP(Q$11,[1]Графік!$E$5:$H$32,3,0)</f>
        <v>Р</v>
      </c>
      <c r="R165" s="35" t="str">
        <f>VLOOKUP(R$11,[1]Графік!$E$5:$H$32,3,0)</f>
        <v>ВВ</v>
      </c>
      <c r="S165" s="35" t="str">
        <f>VLOOKUP(S$11,[1]Графік!$E$5:$H$32,3,0)</f>
        <v>ВВ</v>
      </c>
      <c r="T165" s="35" t="str">
        <f>VLOOKUP(T$11,[1]Графік!$E$5:$H$32,3,0)</f>
        <v>Р</v>
      </c>
      <c r="U165" s="35" t="str">
        <f>VLOOKUP(U$11,[1]Графік!$E$5:$H$32,3,0)</f>
        <v>Р</v>
      </c>
      <c r="V165" s="35" t="str">
        <f>VLOOKUP(V$11,[1]Графік!$E$5:$H$32,3,0)</f>
        <v>Р</v>
      </c>
      <c r="W165" s="35" t="str">
        <f>VLOOKUP(W$11,[1]Графік!$E$5:$H$32,3,0)</f>
        <v>Р</v>
      </c>
      <c r="X165" s="35" t="str">
        <f>VLOOKUP(X$11,[1]Графік!$E$5:$H$32,3,0)</f>
        <v>ВВ</v>
      </c>
      <c r="Y165" s="35" t="str">
        <f>VLOOKUP(Y$11,[1]Графік!$E$5:$H$32,3,0)</f>
        <v>ВВ</v>
      </c>
      <c r="Z165" s="35" t="str">
        <f>VLOOKUP(Z$11,[1]Графік!$E$5:$H$32,3,0)</f>
        <v>Р</v>
      </c>
      <c r="AA165" s="35" t="str">
        <f>VLOOKUP(AA$11,[1]Графік!$E$5:$H$32,3,0)</f>
        <v>Р</v>
      </c>
      <c r="AB165" s="35" t="str">
        <f>VLOOKUP(AB$11,[1]Графік!$E$5:$H$32,3,0)</f>
        <v>Р</v>
      </c>
      <c r="AC165" s="35" t="str">
        <f>VLOOKUP(AC$11,[1]Графік!$E$5:$H$32,3,0)</f>
        <v>Р</v>
      </c>
      <c r="AD165" s="35" t="str">
        <f>VLOOKUP(AD$11,[1]Графік!$E$5:$H$32,3,0)</f>
        <v>ВВ</v>
      </c>
      <c r="AE165" s="35" t="str">
        <f>VLOOKUP(AE$11,[1]Графік!$E$5:$H$32,3,0)</f>
        <v>ВВ</v>
      </c>
      <c r="AF165" s="35" t="str">
        <f>VLOOKUP(AF$11,[1]Графік!$E$5:$H$32,3,0)</f>
        <v>Р</v>
      </c>
      <c r="AG165" s="35" t="str">
        <f>VLOOKUP(AG$11,[1]Графік!$E$5:$H$32,3,0)</f>
        <v>Р</v>
      </c>
      <c r="AH165" s="35"/>
      <c r="AI165" s="35"/>
      <c r="AJ165" s="36"/>
      <c r="AK165" s="162">
        <f ca="1">SUMIF($F165:$AJ168,"Р",$F166:$AJ166)</f>
        <v>144</v>
      </c>
      <c r="AL165" s="156">
        <f ca="1">SUMIF($F167:$AJ168,"НУ",$F168:$AJ168)</f>
        <v>0</v>
      </c>
      <c r="AM165" s="127">
        <f ca="1">SUMIF(F165:AJ168,"РВ",F166:AJ166)</f>
        <v>0</v>
      </c>
      <c r="AN165" s="130">
        <f ca="1">AK165+AL165+AM165</f>
        <v>144</v>
      </c>
      <c r="AO165" s="133">
        <f ca="1">AK165/8</f>
        <v>18</v>
      </c>
      <c r="AP165" s="136">
        <f>COUNTIF($F165:$AJ168,"=ВВ")</f>
        <v>10</v>
      </c>
      <c r="AQ165" s="136">
        <f>COUNTIF($F165:$AJ168,"=В")</f>
        <v>0</v>
      </c>
      <c r="AR165" s="124">
        <f>COUNTIF($F165:$AJ168,"=НА")</f>
        <v>0</v>
      </c>
      <c r="AS165" s="124">
        <f>COUNTIF(F165:AJ168,"=ТН")</f>
        <v>0</v>
      </c>
      <c r="AT165" s="124">
        <f>COUNTIF($F165:$AJ168,"=ВД")</f>
        <v>0</v>
      </c>
      <c r="AU165" s="124">
        <f>COUNTIF($F165:$AJ168,"=ВП")</f>
        <v>0</v>
      </c>
      <c r="AV165" s="124">
        <f>COUNTIF($F165:$AJ168,"=ДД")</f>
        <v>0</v>
      </c>
      <c r="AW165" s="124">
        <f>COUNTIF($F165:$AJ168,"=П")</f>
        <v>0</v>
      </c>
      <c r="AX165" s="124">
        <f>COUNTIF($F165:$AJ168,"=ПР")</f>
        <v>0</v>
      </c>
      <c r="AY165" s="95">
        <f>COUNTIF($F165:$AJ168,"=І")</f>
        <v>0</v>
      </c>
      <c r="AZ165" s="95">
        <f>COUNTIF($F165:$AJ168,"=НЗ")</f>
        <v>0</v>
      </c>
      <c r="BA165" s="97" t="str">
        <f>IF(C165&gt;1,[1]Графік!$H$36,"")</f>
        <v/>
      </c>
    </row>
    <row r="166" spans="1:53" ht="12.75" customHeight="1" x14ac:dyDescent="0.25">
      <c r="A166" s="141"/>
      <c r="B166" s="144"/>
      <c r="C166" s="147"/>
      <c r="D166" s="150"/>
      <c r="E166" s="51"/>
      <c r="F166" s="38" t="str">
        <f t="shared" ref="F166:AG166" si="76">IF(F165="Р",8,"")</f>
        <v/>
      </c>
      <c r="G166" s="39" t="str">
        <f t="shared" si="76"/>
        <v/>
      </c>
      <c r="H166" s="39">
        <f t="shared" si="76"/>
        <v>8</v>
      </c>
      <c r="I166" s="39">
        <f t="shared" si="76"/>
        <v>8</v>
      </c>
      <c r="J166" s="39">
        <f t="shared" si="76"/>
        <v>8</v>
      </c>
      <c r="K166" s="39">
        <f t="shared" si="76"/>
        <v>8</v>
      </c>
      <c r="L166" s="39" t="str">
        <f t="shared" si="76"/>
        <v/>
      </c>
      <c r="M166" s="39" t="str">
        <f t="shared" si="76"/>
        <v/>
      </c>
      <c r="N166" s="39">
        <f t="shared" si="76"/>
        <v>8</v>
      </c>
      <c r="O166" s="39">
        <f t="shared" si="76"/>
        <v>8</v>
      </c>
      <c r="P166" s="39">
        <f t="shared" si="76"/>
        <v>8</v>
      </c>
      <c r="Q166" s="39">
        <f t="shared" si="76"/>
        <v>8</v>
      </c>
      <c r="R166" s="39" t="str">
        <f t="shared" si="76"/>
        <v/>
      </c>
      <c r="S166" s="39" t="str">
        <f t="shared" si="76"/>
        <v/>
      </c>
      <c r="T166" s="39">
        <f t="shared" si="76"/>
        <v>8</v>
      </c>
      <c r="U166" s="39">
        <f t="shared" si="76"/>
        <v>8</v>
      </c>
      <c r="V166" s="39">
        <f t="shared" si="76"/>
        <v>8</v>
      </c>
      <c r="W166" s="39">
        <f t="shared" si="76"/>
        <v>8</v>
      </c>
      <c r="X166" s="39" t="str">
        <f t="shared" si="76"/>
        <v/>
      </c>
      <c r="Y166" s="39" t="str">
        <f t="shared" si="76"/>
        <v/>
      </c>
      <c r="Z166" s="39">
        <f t="shared" si="76"/>
        <v>8</v>
      </c>
      <c r="AA166" s="39">
        <f t="shared" si="76"/>
        <v>8</v>
      </c>
      <c r="AB166" s="39">
        <f t="shared" si="76"/>
        <v>8</v>
      </c>
      <c r="AC166" s="39">
        <f t="shared" si="76"/>
        <v>8</v>
      </c>
      <c r="AD166" s="39" t="str">
        <f t="shared" si="76"/>
        <v/>
      </c>
      <c r="AE166" s="39" t="str">
        <f t="shared" si="76"/>
        <v/>
      </c>
      <c r="AF166" s="39">
        <f t="shared" si="76"/>
        <v>8</v>
      </c>
      <c r="AG166" s="39">
        <f t="shared" si="76"/>
        <v>8</v>
      </c>
      <c r="AH166" s="39"/>
      <c r="AI166" s="39"/>
      <c r="AJ166" s="40"/>
      <c r="AK166" s="162"/>
      <c r="AL166" s="156"/>
      <c r="AM166" s="127"/>
      <c r="AN166" s="130"/>
      <c r="AO166" s="133"/>
      <c r="AP166" s="136"/>
      <c r="AQ166" s="136"/>
      <c r="AR166" s="124"/>
      <c r="AS166" s="124"/>
      <c r="AT166" s="124"/>
      <c r="AU166" s="124"/>
      <c r="AV166" s="124"/>
      <c r="AW166" s="124"/>
      <c r="AX166" s="124"/>
      <c r="AY166" s="95"/>
      <c r="AZ166" s="95"/>
      <c r="BA166" s="98"/>
    </row>
    <row r="167" spans="1:53" ht="12.75" customHeight="1" x14ac:dyDescent="0.25">
      <c r="A167" s="141"/>
      <c r="B167" s="144"/>
      <c r="C167" s="147"/>
      <c r="D167" s="150"/>
      <c r="E167" s="51"/>
      <c r="F167" s="42" t="str">
        <f t="shared" ref="F167:AJ167" si="77">IF(F168&gt;0,"НУ","")</f>
        <v/>
      </c>
      <c r="G167" s="43" t="str">
        <f t="shared" si="77"/>
        <v/>
      </c>
      <c r="H167" s="43" t="str">
        <f t="shared" si="77"/>
        <v/>
      </c>
      <c r="I167" s="43" t="str">
        <f t="shared" si="77"/>
        <v/>
      </c>
      <c r="J167" s="43" t="str">
        <f t="shared" si="77"/>
        <v/>
      </c>
      <c r="K167" s="43" t="str">
        <f t="shared" si="77"/>
        <v/>
      </c>
      <c r="L167" s="43" t="str">
        <f t="shared" si="77"/>
        <v/>
      </c>
      <c r="M167" s="43" t="str">
        <f t="shared" si="77"/>
        <v/>
      </c>
      <c r="N167" s="43" t="str">
        <f t="shared" si="77"/>
        <v/>
      </c>
      <c r="O167" s="43" t="str">
        <f t="shared" si="77"/>
        <v/>
      </c>
      <c r="P167" s="43" t="str">
        <f t="shared" si="77"/>
        <v/>
      </c>
      <c r="Q167" s="43" t="str">
        <f t="shared" si="77"/>
        <v/>
      </c>
      <c r="R167" s="43" t="str">
        <f t="shared" si="77"/>
        <v/>
      </c>
      <c r="S167" s="43" t="str">
        <f t="shared" si="77"/>
        <v/>
      </c>
      <c r="T167" s="43" t="str">
        <f t="shared" si="77"/>
        <v/>
      </c>
      <c r="U167" s="43" t="str">
        <f t="shared" si="77"/>
        <v/>
      </c>
      <c r="V167" s="43" t="str">
        <f t="shared" si="77"/>
        <v/>
      </c>
      <c r="W167" s="43" t="str">
        <f t="shared" si="77"/>
        <v/>
      </c>
      <c r="X167" s="43" t="str">
        <f t="shared" si="77"/>
        <v/>
      </c>
      <c r="Y167" s="43" t="str">
        <f t="shared" si="77"/>
        <v/>
      </c>
      <c r="Z167" s="43" t="str">
        <f t="shared" si="77"/>
        <v/>
      </c>
      <c r="AA167" s="43" t="str">
        <f t="shared" si="77"/>
        <v/>
      </c>
      <c r="AB167" s="43" t="str">
        <f t="shared" si="77"/>
        <v/>
      </c>
      <c r="AC167" s="43" t="str">
        <f t="shared" si="77"/>
        <v/>
      </c>
      <c r="AD167" s="43" t="str">
        <f t="shared" si="77"/>
        <v/>
      </c>
      <c r="AE167" s="43" t="str">
        <f t="shared" si="77"/>
        <v/>
      </c>
      <c r="AF167" s="43" t="str">
        <f t="shared" si="77"/>
        <v/>
      </c>
      <c r="AG167" s="43" t="str">
        <f t="shared" si="77"/>
        <v/>
      </c>
      <c r="AH167" s="44" t="str">
        <f t="shared" si="77"/>
        <v/>
      </c>
      <c r="AI167" s="44" t="str">
        <f t="shared" si="77"/>
        <v/>
      </c>
      <c r="AJ167" s="45" t="str">
        <f t="shared" si="77"/>
        <v/>
      </c>
      <c r="AK167" s="162"/>
      <c r="AL167" s="156"/>
      <c r="AM167" s="127"/>
      <c r="AN167" s="130"/>
      <c r="AO167" s="133"/>
      <c r="AP167" s="136"/>
      <c r="AQ167" s="136"/>
      <c r="AR167" s="124"/>
      <c r="AS167" s="124"/>
      <c r="AT167" s="124"/>
      <c r="AU167" s="124"/>
      <c r="AV167" s="124"/>
      <c r="AW167" s="124"/>
      <c r="AX167" s="124"/>
      <c r="AY167" s="95"/>
      <c r="AZ167" s="95"/>
      <c r="BA167" s="98"/>
    </row>
    <row r="168" spans="1:53" ht="13.5" customHeight="1" thickBot="1" x14ac:dyDescent="0.3">
      <c r="A168" s="142"/>
      <c r="B168" s="145"/>
      <c r="C168" s="148"/>
      <c r="D168" s="151"/>
      <c r="E168" s="52"/>
      <c r="F168" s="47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9"/>
      <c r="AK168" s="163"/>
      <c r="AL168" s="157"/>
      <c r="AM168" s="128"/>
      <c r="AN168" s="131"/>
      <c r="AO168" s="134"/>
      <c r="AP168" s="137"/>
      <c r="AQ168" s="137"/>
      <c r="AR168" s="125"/>
      <c r="AS168" s="125"/>
      <c r="AT168" s="125"/>
      <c r="AU168" s="125"/>
      <c r="AV168" s="125"/>
      <c r="AW168" s="125"/>
      <c r="AX168" s="125"/>
      <c r="AY168" s="96"/>
      <c r="AZ168" s="96"/>
      <c r="BA168" s="99"/>
    </row>
    <row r="169" spans="1:53" ht="12.75" customHeight="1" x14ac:dyDescent="0.25">
      <c r="A169" s="140">
        <v>40</v>
      </c>
      <c r="B169" s="143" t="str">
        <f>IFERROR(VLOOKUP($C169,[1]Списки!$A$1:$C$3999,2,0),"")</f>
        <v/>
      </c>
      <c r="C169" s="146"/>
      <c r="D169" s="149" t="str">
        <f>IFERROR(VLOOKUP($C169,[1]Списки!$A$1:$C$3999,3,0),"")</f>
        <v/>
      </c>
      <c r="E169" s="50"/>
      <c r="F169" s="34" t="str">
        <f>VLOOKUP(F$11,[1]Графік!$E$5:$H$32,3,0)</f>
        <v>ВВ</v>
      </c>
      <c r="G169" s="35" t="str">
        <f>VLOOKUP(G$11,[1]Графік!$E$5:$H$32,3,0)</f>
        <v>ВВ</v>
      </c>
      <c r="H169" s="35" t="str">
        <f>VLOOKUP(H$11,[1]Графік!$E$5:$H$32,3,0)</f>
        <v>Р</v>
      </c>
      <c r="I169" s="35" t="str">
        <f>VLOOKUP(I$11,[1]Графік!$E$5:$H$32,3,0)</f>
        <v>Р</v>
      </c>
      <c r="J169" s="35" t="str">
        <f>VLOOKUP(J$11,[1]Графік!$E$5:$H$32,3,0)</f>
        <v>Р</v>
      </c>
      <c r="K169" s="35" t="str">
        <f>VLOOKUP(K$11,[1]Графік!$E$5:$H$32,3,0)</f>
        <v>Р</v>
      </c>
      <c r="L169" s="35" t="str">
        <f>VLOOKUP(L$11,[1]Графік!$E$5:$H$32,3,0)</f>
        <v>ВВ</v>
      </c>
      <c r="M169" s="35" t="str">
        <f>VLOOKUP(M$11,[1]Графік!$E$5:$H$32,3,0)</f>
        <v>ВВ</v>
      </c>
      <c r="N169" s="35" t="str">
        <f>VLOOKUP(N$11,[1]Графік!$E$5:$H$32,3,0)</f>
        <v>Р</v>
      </c>
      <c r="O169" s="35" t="str">
        <f>VLOOKUP(O$11,[1]Графік!$E$5:$H$32,3,0)</f>
        <v>Р</v>
      </c>
      <c r="P169" s="35" t="str">
        <f>VLOOKUP(P$11,[1]Графік!$E$5:$H$32,3,0)</f>
        <v>Р</v>
      </c>
      <c r="Q169" s="35" t="str">
        <f>VLOOKUP(Q$11,[1]Графік!$E$5:$H$32,3,0)</f>
        <v>Р</v>
      </c>
      <c r="R169" s="35" t="str">
        <f>VLOOKUP(R$11,[1]Графік!$E$5:$H$32,3,0)</f>
        <v>ВВ</v>
      </c>
      <c r="S169" s="35" t="str">
        <f>VLOOKUP(S$11,[1]Графік!$E$5:$H$32,3,0)</f>
        <v>ВВ</v>
      </c>
      <c r="T169" s="35" t="str">
        <f>VLOOKUP(T$11,[1]Графік!$E$5:$H$32,3,0)</f>
        <v>Р</v>
      </c>
      <c r="U169" s="35" t="str">
        <f>VLOOKUP(U$11,[1]Графік!$E$5:$H$32,3,0)</f>
        <v>Р</v>
      </c>
      <c r="V169" s="35" t="str">
        <f>VLOOKUP(V$11,[1]Графік!$E$5:$H$32,3,0)</f>
        <v>Р</v>
      </c>
      <c r="W169" s="35" t="str">
        <f>VLOOKUP(W$11,[1]Графік!$E$5:$H$32,3,0)</f>
        <v>Р</v>
      </c>
      <c r="X169" s="35" t="str">
        <f>VLOOKUP(X$11,[1]Графік!$E$5:$H$32,3,0)</f>
        <v>ВВ</v>
      </c>
      <c r="Y169" s="35" t="str">
        <f>VLOOKUP(Y$11,[1]Графік!$E$5:$H$32,3,0)</f>
        <v>ВВ</v>
      </c>
      <c r="Z169" s="35" t="str">
        <f>VLOOKUP(Z$11,[1]Графік!$E$5:$H$32,3,0)</f>
        <v>Р</v>
      </c>
      <c r="AA169" s="35" t="str">
        <f>VLOOKUP(AA$11,[1]Графік!$E$5:$H$32,3,0)</f>
        <v>Р</v>
      </c>
      <c r="AB169" s="35" t="str">
        <f>VLOOKUP(AB$11,[1]Графік!$E$5:$H$32,3,0)</f>
        <v>Р</v>
      </c>
      <c r="AC169" s="35" t="str">
        <f>VLOOKUP(AC$11,[1]Графік!$E$5:$H$32,3,0)</f>
        <v>Р</v>
      </c>
      <c r="AD169" s="35" t="str">
        <f>VLOOKUP(AD$11,[1]Графік!$E$5:$H$32,3,0)</f>
        <v>ВВ</v>
      </c>
      <c r="AE169" s="35" t="str">
        <f>VLOOKUP(AE$11,[1]Графік!$E$5:$H$32,3,0)</f>
        <v>ВВ</v>
      </c>
      <c r="AF169" s="35" t="str">
        <f>VLOOKUP(AF$11,[1]Графік!$E$5:$H$32,3,0)</f>
        <v>Р</v>
      </c>
      <c r="AG169" s="35" t="str">
        <f>VLOOKUP(AG$11,[1]Графік!$E$5:$H$32,3,0)</f>
        <v>Р</v>
      </c>
      <c r="AH169" s="35"/>
      <c r="AI169" s="35"/>
      <c r="AJ169" s="36"/>
      <c r="AK169" s="162">
        <f ca="1">SUMIF($F169:$AJ172,"Р",$F170:$AJ170)</f>
        <v>144</v>
      </c>
      <c r="AL169" s="156">
        <f ca="1">SUMIF($F171:$AJ172,"НУ",$F172:$AJ172)</f>
        <v>0</v>
      </c>
      <c r="AM169" s="127">
        <f ca="1">SUMIF(F169:AJ172,"РВ",F170:AJ170)</f>
        <v>0</v>
      </c>
      <c r="AN169" s="130">
        <f ca="1">AK169+AL169+AM169</f>
        <v>144</v>
      </c>
      <c r="AO169" s="133">
        <f ca="1">AK169/8</f>
        <v>18</v>
      </c>
      <c r="AP169" s="136">
        <f>COUNTIF($F169:$AJ172,"=ВВ")</f>
        <v>10</v>
      </c>
      <c r="AQ169" s="136">
        <f>COUNTIF($F169:$AJ172,"=В")</f>
        <v>0</v>
      </c>
      <c r="AR169" s="124">
        <f>COUNTIF($F169:$AJ172,"=НА")</f>
        <v>0</v>
      </c>
      <c r="AS169" s="124">
        <f>COUNTIF(F169:AJ172,"=ТН")</f>
        <v>0</v>
      </c>
      <c r="AT169" s="124">
        <f>COUNTIF($F169:$AJ172,"=ВД")</f>
        <v>0</v>
      </c>
      <c r="AU169" s="124">
        <f>COUNTIF($F169:$AJ172,"=ВП")</f>
        <v>0</v>
      </c>
      <c r="AV169" s="124">
        <f>COUNTIF($F169:$AJ172,"=ДД")</f>
        <v>0</v>
      </c>
      <c r="AW169" s="124">
        <f>COUNTIF($F169:$AJ172,"=П")</f>
        <v>0</v>
      </c>
      <c r="AX169" s="124">
        <f>COUNTIF($F169:$AJ172,"=ПР")</f>
        <v>0</v>
      </c>
      <c r="AY169" s="95">
        <f>COUNTIF($F169:$AJ172,"=І")</f>
        <v>0</v>
      </c>
      <c r="AZ169" s="95">
        <f>COUNTIF($F169:$AJ172,"=НЗ")</f>
        <v>0</v>
      </c>
      <c r="BA169" s="97" t="str">
        <f>IF(C169&gt;1,[1]Графік!$H$36,"")</f>
        <v/>
      </c>
    </row>
    <row r="170" spans="1:53" ht="12.75" customHeight="1" x14ac:dyDescent="0.25">
      <c r="A170" s="141"/>
      <c r="B170" s="144"/>
      <c r="C170" s="147"/>
      <c r="D170" s="150"/>
      <c r="E170" s="51"/>
      <c r="F170" s="38" t="str">
        <f t="shared" ref="F170:AG170" si="78">IF(F169="Р",8,"")</f>
        <v/>
      </c>
      <c r="G170" s="39" t="str">
        <f t="shared" si="78"/>
        <v/>
      </c>
      <c r="H170" s="39">
        <f t="shared" si="78"/>
        <v>8</v>
      </c>
      <c r="I170" s="39">
        <f t="shared" si="78"/>
        <v>8</v>
      </c>
      <c r="J170" s="39">
        <f t="shared" si="78"/>
        <v>8</v>
      </c>
      <c r="K170" s="39">
        <f t="shared" si="78"/>
        <v>8</v>
      </c>
      <c r="L170" s="39" t="str">
        <f t="shared" si="78"/>
        <v/>
      </c>
      <c r="M170" s="39" t="str">
        <f t="shared" si="78"/>
        <v/>
      </c>
      <c r="N170" s="39">
        <f t="shared" si="78"/>
        <v>8</v>
      </c>
      <c r="O170" s="39">
        <f t="shared" si="78"/>
        <v>8</v>
      </c>
      <c r="P170" s="39">
        <f t="shared" si="78"/>
        <v>8</v>
      </c>
      <c r="Q170" s="39">
        <f t="shared" si="78"/>
        <v>8</v>
      </c>
      <c r="R170" s="39" t="str">
        <f t="shared" si="78"/>
        <v/>
      </c>
      <c r="S170" s="39" t="str">
        <f t="shared" si="78"/>
        <v/>
      </c>
      <c r="T170" s="39">
        <f t="shared" si="78"/>
        <v>8</v>
      </c>
      <c r="U170" s="39">
        <f t="shared" si="78"/>
        <v>8</v>
      </c>
      <c r="V170" s="39">
        <f t="shared" si="78"/>
        <v>8</v>
      </c>
      <c r="W170" s="39">
        <f t="shared" si="78"/>
        <v>8</v>
      </c>
      <c r="X170" s="39" t="str">
        <f t="shared" si="78"/>
        <v/>
      </c>
      <c r="Y170" s="39" t="str">
        <f t="shared" si="78"/>
        <v/>
      </c>
      <c r="Z170" s="39">
        <f t="shared" si="78"/>
        <v>8</v>
      </c>
      <c r="AA170" s="39">
        <f t="shared" si="78"/>
        <v>8</v>
      </c>
      <c r="AB170" s="39">
        <f t="shared" si="78"/>
        <v>8</v>
      </c>
      <c r="AC170" s="39">
        <f t="shared" si="78"/>
        <v>8</v>
      </c>
      <c r="AD170" s="39" t="str">
        <f t="shared" si="78"/>
        <v/>
      </c>
      <c r="AE170" s="39" t="str">
        <f t="shared" si="78"/>
        <v/>
      </c>
      <c r="AF170" s="39">
        <f t="shared" si="78"/>
        <v>8</v>
      </c>
      <c r="AG170" s="39">
        <f t="shared" si="78"/>
        <v>8</v>
      </c>
      <c r="AH170" s="39"/>
      <c r="AI170" s="39"/>
      <c r="AJ170" s="40"/>
      <c r="AK170" s="162"/>
      <c r="AL170" s="156"/>
      <c r="AM170" s="127"/>
      <c r="AN170" s="130"/>
      <c r="AO170" s="133"/>
      <c r="AP170" s="136"/>
      <c r="AQ170" s="136"/>
      <c r="AR170" s="124"/>
      <c r="AS170" s="124"/>
      <c r="AT170" s="124"/>
      <c r="AU170" s="124"/>
      <c r="AV170" s="124"/>
      <c r="AW170" s="124"/>
      <c r="AX170" s="124"/>
      <c r="AY170" s="95"/>
      <c r="AZ170" s="95"/>
      <c r="BA170" s="98"/>
    </row>
    <row r="171" spans="1:53" ht="12.75" customHeight="1" x14ac:dyDescent="0.25">
      <c r="A171" s="141"/>
      <c r="B171" s="144"/>
      <c r="C171" s="147"/>
      <c r="D171" s="150"/>
      <c r="E171" s="51"/>
      <c r="F171" s="42" t="str">
        <f t="shared" ref="F171:AJ171" si="79">IF(F172&gt;0,"НУ","")</f>
        <v/>
      </c>
      <c r="G171" s="43" t="str">
        <f t="shared" si="79"/>
        <v/>
      </c>
      <c r="H171" s="43" t="str">
        <f t="shared" si="79"/>
        <v/>
      </c>
      <c r="I171" s="43" t="str">
        <f t="shared" si="79"/>
        <v/>
      </c>
      <c r="J171" s="43" t="str">
        <f t="shared" si="79"/>
        <v/>
      </c>
      <c r="K171" s="43" t="str">
        <f t="shared" si="79"/>
        <v/>
      </c>
      <c r="L171" s="43" t="str">
        <f t="shared" si="79"/>
        <v/>
      </c>
      <c r="M171" s="43" t="str">
        <f t="shared" si="79"/>
        <v/>
      </c>
      <c r="N171" s="43" t="str">
        <f t="shared" si="79"/>
        <v/>
      </c>
      <c r="O171" s="43" t="str">
        <f t="shared" si="79"/>
        <v/>
      </c>
      <c r="P171" s="43" t="str">
        <f t="shared" si="79"/>
        <v/>
      </c>
      <c r="Q171" s="43" t="str">
        <f t="shared" si="79"/>
        <v/>
      </c>
      <c r="R171" s="43" t="str">
        <f t="shared" si="79"/>
        <v/>
      </c>
      <c r="S171" s="43" t="str">
        <f t="shared" si="79"/>
        <v/>
      </c>
      <c r="T171" s="43" t="str">
        <f t="shared" si="79"/>
        <v/>
      </c>
      <c r="U171" s="43" t="str">
        <f t="shared" si="79"/>
        <v/>
      </c>
      <c r="V171" s="43" t="str">
        <f t="shared" si="79"/>
        <v/>
      </c>
      <c r="W171" s="43" t="str">
        <f t="shared" si="79"/>
        <v/>
      </c>
      <c r="X171" s="43" t="str">
        <f t="shared" si="79"/>
        <v/>
      </c>
      <c r="Y171" s="43" t="str">
        <f t="shared" si="79"/>
        <v/>
      </c>
      <c r="Z171" s="43" t="str">
        <f t="shared" si="79"/>
        <v/>
      </c>
      <c r="AA171" s="43" t="str">
        <f t="shared" si="79"/>
        <v/>
      </c>
      <c r="AB171" s="43" t="str">
        <f t="shared" si="79"/>
        <v/>
      </c>
      <c r="AC171" s="43" t="str">
        <f t="shared" si="79"/>
        <v/>
      </c>
      <c r="AD171" s="43" t="str">
        <f t="shared" si="79"/>
        <v/>
      </c>
      <c r="AE171" s="43" t="str">
        <f t="shared" si="79"/>
        <v/>
      </c>
      <c r="AF171" s="43" t="str">
        <f t="shared" si="79"/>
        <v/>
      </c>
      <c r="AG171" s="43" t="str">
        <f t="shared" si="79"/>
        <v/>
      </c>
      <c r="AH171" s="44" t="str">
        <f t="shared" si="79"/>
        <v/>
      </c>
      <c r="AI171" s="44" t="str">
        <f t="shared" si="79"/>
        <v/>
      </c>
      <c r="AJ171" s="45" t="str">
        <f t="shared" si="79"/>
        <v/>
      </c>
      <c r="AK171" s="162"/>
      <c r="AL171" s="156"/>
      <c r="AM171" s="127"/>
      <c r="AN171" s="130"/>
      <c r="AO171" s="133"/>
      <c r="AP171" s="136"/>
      <c r="AQ171" s="136"/>
      <c r="AR171" s="124"/>
      <c r="AS171" s="124"/>
      <c r="AT171" s="124"/>
      <c r="AU171" s="124"/>
      <c r="AV171" s="124"/>
      <c r="AW171" s="124"/>
      <c r="AX171" s="124"/>
      <c r="AY171" s="95"/>
      <c r="AZ171" s="95"/>
      <c r="BA171" s="98"/>
    </row>
    <row r="172" spans="1:53" ht="13.5" customHeight="1" thickBot="1" x14ac:dyDescent="0.3">
      <c r="A172" s="142"/>
      <c r="B172" s="145"/>
      <c r="C172" s="148"/>
      <c r="D172" s="151"/>
      <c r="E172" s="52"/>
      <c r="F172" s="47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9"/>
      <c r="AK172" s="163"/>
      <c r="AL172" s="157"/>
      <c r="AM172" s="128"/>
      <c r="AN172" s="131"/>
      <c r="AO172" s="134"/>
      <c r="AP172" s="137"/>
      <c r="AQ172" s="137"/>
      <c r="AR172" s="125"/>
      <c r="AS172" s="125"/>
      <c r="AT172" s="125"/>
      <c r="AU172" s="125"/>
      <c r="AV172" s="125"/>
      <c r="AW172" s="125"/>
      <c r="AX172" s="125"/>
      <c r="AY172" s="96"/>
      <c r="AZ172" s="96"/>
      <c r="BA172" s="99"/>
    </row>
    <row r="173" spans="1:53" ht="12.75" customHeight="1" x14ac:dyDescent="0.25">
      <c r="A173" s="140">
        <v>41</v>
      </c>
      <c r="B173" s="143" t="str">
        <f>IFERROR(VLOOKUP($C173,[1]Списки!$A$1:$C$3999,2,0),"")</f>
        <v/>
      </c>
      <c r="C173" s="146"/>
      <c r="D173" s="149" t="str">
        <f>IFERROR(VLOOKUP($C173,[1]Списки!$A$1:$C$3999,3,0),"")</f>
        <v/>
      </c>
      <c r="E173" s="50"/>
      <c r="F173" s="34" t="str">
        <f>VLOOKUP(F$11,[1]Графік!$E$5:$H$32,3,0)</f>
        <v>ВВ</v>
      </c>
      <c r="G173" s="35" t="str">
        <f>VLOOKUP(G$11,[1]Графік!$E$5:$H$32,3,0)</f>
        <v>ВВ</v>
      </c>
      <c r="H173" s="35" t="str">
        <f>VLOOKUP(H$11,[1]Графік!$E$5:$H$32,3,0)</f>
        <v>Р</v>
      </c>
      <c r="I173" s="35" t="str">
        <f>VLOOKUP(I$11,[1]Графік!$E$5:$H$32,3,0)</f>
        <v>Р</v>
      </c>
      <c r="J173" s="35" t="str">
        <f>VLOOKUP(J$11,[1]Графік!$E$5:$H$32,3,0)</f>
        <v>Р</v>
      </c>
      <c r="K173" s="35" t="str">
        <f>VLOOKUP(K$11,[1]Графік!$E$5:$H$32,3,0)</f>
        <v>Р</v>
      </c>
      <c r="L173" s="35" t="str">
        <f>VLOOKUP(L$11,[1]Графік!$E$5:$H$32,3,0)</f>
        <v>ВВ</v>
      </c>
      <c r="M173" s="35" t="str">
        <f>VLOOKUP(M$11,[1]Графік!$E$5:$H$32,3,0)</f>
        <v>ВВ</v>
      </c>
      <c r="N173" s="35" t="str">
        <f>VLOOKUP(N$11,[1]Графік!$E$5:$H$32,3,0)</f>
        <v>Р</v>
      </c>
      <c r="O173" s="35" t="str">
        <f>VLOOKUP(O$11,[1]Графік!$E$5:$H$32,3,0)</f>
        <v>Р</v>
      </c>
      <c r="P173" s="35" t="str">
        <f>VLOOKUP(P$11,[1]Графік!$E$5:$H$32,3,0)</f>
        <v>Р</v>
      </c>
      <c r="Q173" s="35" t="str">
        <f>VLOOKUP(Q$11,[1]Графік!$E$5:$H$32,3,0)</f>
        <v>Р</v>
      </c>
      <c r="R173" s="35" t="str">
        <f>VLOOKUP(R$11,[1]Графік!$E$5:$H$32,3,0)</f>
        <v>ВВ</v>
      </c>
      <c r="S173" s="35" t="str">
        <f>VLOOKUP(S$11,[1]Графік!$E$5:$H$32,3,0)</f>
        <v>ВВ</v>
      </c>
      <c r="T173" s="35" t="str">
        <f>VLOOKUP(T$11,[1]Графік!$E$5:$H$32,3,0)</f>
        <v>Р</v>
      </c>
      <c r="U173" s="35" t="str">
        <f>VLOOKUP(U$11,[1]Графік!$E$5:$H$32,3,0)</f>
        <v>Р</v>
      </c>
      <c r="V173" s="35" t="str">
        <f>VLOOKUP(V$11,[1]Графік!$E$5:$H$32,3,0)</f>
        <v>Р</v>
      </c>
      <c r="W173" s="35" t="str">
        <f>VLOOKUP(W$11,[1]Графік!$E$5:$H$32,3,0)</f>
        <v>Р</v>
      </c>
      <c r="X173" s="35" t="str">
        <f>VLOOKUP(X$11,[1]Графік!$E$5:$H$32,3,0)</f>
        <v>ВВ</v>
      </c>
      <c r="Y173" s="35" t="str">
        <f>VLOOKUP(Y$11,[1]Графік!$E$5:$H$32,3,0)</f>
        <v>ВВ</v>
      </c>
      <c r="Z173" s="35" t="str">
        <f>VLOOKUP(Z$11,[1]Графік!$E$5:$H$32,3,0)</f>
        <v>Р</v>
      </c>
      <c r="AA173" s="35" t="str">
        <f>VLOOKUP(AA$11,[1]Графік!$E$5:$H$32,3,0)</f>
        <v>Р</v>
      </c>
      <c r="AB173" s="35" t="str">
        <f>VLOOKUP(AB$11,[1]Графік!$E$5:$H$32,3,0)</f>
        <v>Р</v>
      </c>
      <c r="AC173" s="35" t="str">
        <f>VLOOKUP(AC$11,[1]Графік!$E$5:$H$32,3,0)</f>
        <v>Р</v>
      </c>
      <c r="AD173" s="35" t="str">
        <f>VLOOKUP(AD$11,[1]Графік!$E$5:$H$32,3,0)</f>
        <v>ВВ</v>
      </c>
      <c r="AE173" s="35" t="str">
        <f>VLOOKUP(AE$11,[1]Графік!$E$5:$H$32,3,0)</f>
        <v>ВВ</v>
      </c>
      <c r="AF173" s="35" t="str">
        <f>VLOOKUP(AF$11,[1]Графік!$E$5:$H$32,3,0)</f>
        <v>Р</v>
      </c>
      <c r="AG173" s="35" t="str">
        <f>VLOOKUP(AG$11,[1]Графік!$E$5:$H$32,3,0)</f>
        <v>Р</v>
      </c>
      <c r="AH173" s="35"/>
      <c r="AI173" s="35"/>
      <c r="AJ173" s="36"/>
      <c r="AK173" s="162">
        <f ca="1">SUMIF($F173:$AJ176,"Р",$F174:$AJ174)</f>
        <v>144</v>
      </c>
      <c r="AL173" s="156">
        <f ca="1">SUMIF($F175:$AJ176,"НУ",$F176:$AJ176)</f>
        <v>0</v>
      </c>
      <c r="AM173" s="127">
        <f ca="1">SUMIF(F173:AJ176,"РВ",F174:AJ174)</f>
        <v>0</v>
      </c>
      <c r="AN173" s="130">
        <f ca="1">AK173+AL173+AM173</f>
        <v>144</v>
      </c>
      <c r="AO173" s="133">
        <f ca="1">AK173/8</f>
        <v>18</v>
      </c>
      <c r="AP173" s="136">
        <f>COUNTIF($F173:$AJ176,"=ВВ")</f>
        <v>10</v>
      </c>
      <c r="AQ173" s="136">
        <f>COUNTIF($F173:$AJ176,"=В")</f>
        <v>0</v>
      </c>
      <c r="AR173" s="124">
        <f>COUNTIF($F173:$AJ176,"=НА")</f>
        <v>0</v>
      </c>
      <c r="AS173" s="124">
        <f>COUNTIF(F173:AJ176,"=ТН")</f>
        <v>0</v>
      </c>
      <c r="AT173" s="124">
        <f>COUNTIF($F173:$AJ176,"=ВД")</f>
        <v>0</v>
      </c>
      <c r="AU173" s="124">
        <f>COUNTIF($F173:$AJ176,"=ВП")</f>
        <v>0</v>
      </c>
      <c r="AV173" s="124">
        <f>COUNTIF($F173:$AJ176,"=ДД")</f>
        <v>0</v>
      </c>
      <c r="AW173" s="124">
        <f>COUNTIF($F173:$AJ176,"=П")</f>
        <v>0</v>
      </c>
      <c r="AX173" s="124">
        <f>COUNTIF($F173:$AJ176,"=ПР")</f>
        <v>0</v>
      </c>
      <c r="AY173" s="95">
        <f>COUNTIF($F173:$AJ176,"=І")</f>
        <v>0</v>
      </c>
      <c r="AZ173" s="95">
        <f>COUNTIF($F173:$AJ176,"=НЗ")</f>
        <v>0</v>
      </c>
      <c r="BA173" s="97" t="str">
        <f>IF(C173&gt;1,[1]Графік!$H$36,"")</f>
        <v/>
      </c>
    </row>
    <row r="174" spans="1:53" ht="12.75" customHeight="1" x14ac:dyDescent="0.25">
      <c r="A174" s="141"/>
      <c r="B174" s="144"/>
      <c r="C174" s="147"/>
      <c r="D174" s="150"/>
      <c r="E174" s="51"/>
      <c r="F174" s="38" t="str">
        <f t="shared" ref="F174:AG174" si="80">IF(F173="Р",8,"")</f>
        <v/>
      </c>
      <c r="G174" s="39" t="str">
        <f t="shared" si="80"/>
        <v/>
      </c>
      <c r="H174" s="39">
        <f t="shared" si="80"/>
        <v>8</v>
      </c>
      <c r="I174" s="39">
        <f t="shared" si="80"/>
        <v>8</v>
      </c>
      <c r="J174" s="39">
        <f t="shared" si="80"/>
        <v>8</v>
      </c>
      <c r="K174" s="39">
        <f t="shared" si="80"/>
        <v>8</v>
      </c>
      <c r="L174" s="39" t="str">
        <f t="shared" si="80"/>
        <v/>
      </c>
      <c r="M174" s="39" t="str">
        <f t="shared" si="80"/>
        <v/>
      </c>
      <c r="N174" s="39">
        <f t="shared" si="80"/>
        <v>8</v>
      </c>
      <c r="O174" s="39">
        <f t="shared" si="80"/>
        <v>8</v>
      </c>
      <c r="P174" s="39">
        <f t="shared" si="80"/>
        <v>8</v>
      </c>
      <c r="Q174" s="39">
        <f t="shared" si="80"/>
        <v>8</v>
      </c>
      <c r="R174" s="39" t="str">
        <f t="shared" si="80"/>
        <v/>
      </c>
      <c r="S174" s="39" t="str">
        <f t="shared" si="80"/>
        <v/>
      </c>
      <c r="T174" s="39">
        <f t="shared" si="80"/>
        <v>8</v>
      </c>
      <c r="U174" s="39">
        <f t="shared" si="80"/>
        <v>8</v>
      </c>
      <c r="V174" s="39">
        <f t="shared" si="80"/>
        <v>8</v>
      </c>
      <c r="W174" s="39">
        <f t="shared" si="80"/>
        <v>8</v>
      </c>
      <c r="X174" s="39" t="str">
        <f t="shared" si="80"/>
        <v/>
      </c>
      <c r="Y174" s="39" t="str">
        <f t="shared" si="80"/>
        <v/>
      </c>
      <c r="Z174" s="39">
        <f t="shared" si="80"/>
        <v>8</v>
      </c>
      <c r="AA174" s="39">
        <f t="shared" si="80"/>
        <v>8</v>
      </c>
      <c r="AB174" s="39">
        <f t="shared" si="80"/>
        <v>8</v>
      </c>
      <c r="AC174" s="39">
        <f t="shared" si="80"/>
        <v>8</v>
      </c>
      <c r="AD174" s="39" t="str">
        <f t="shared" si="80"/>
        <v/>
      </c>
      <c r="AE174" s="39" t="str">
        <f t="shared" si="80"/>
        <v/>
      </c>
      <c r="AF174" s="39">
        <f t="shared" si="80"/>
        <v>8</v>
      </c>
      <c r="AG174" s="39">
        <f t="shared" si="80"/>
        <v>8</v>
      </c>
      <c r="AH174" s="39"/>
      <c r="AI174" s="39"/>
      <c r="AJ174" s="40"/>
      <c r="AK174" s="162"/>
      <c r="AL174" s="156"/>
      <c r="AM174" s="127"/>
      <c r="AN174" s="130"/>
      <c r="AO174" s="133"/>
      <c r="AP174" s="136"/>
      <c r="AQ174" s="136"/>
      <c r="AR174" s="124"/>
      <c r="AS174" s="124"/>
      <c r="AT174" s="124"/>
      <c r="AU174" s="124"/>
      <c r="AV174" s="124"/>
      <c r="AW174" s="124"/>
      <c r="AX174" s="124"/>
      <c r="AY174" s="95"/>
      <c r="AZ174" s="95"/>
      <c r="BA174" s="98"/>
    </row>
    <row r="175" spans="1:53" ht="12.75" customHeight="1" x14ac:dyDescent="0.25">
      <c r="A175" s="141"/>
      <c r="B175" s="144"/>
      <c r="C175" s="147"/>
      <c r="D175" s="150"/>
      <c r="E175" s="51"/>
      <c r="F175" s="42" t="str">
        <f t="shared" ref="F175:AJ175" si="81">IF(F176&gt;0,"НУ","")</f>
        <v/>
      </c>
      <c r="G175" s="43" t="str">
        <f t="shared" si="81"/>
        <v/>
      </c>
      <c r="H175" s="43" t="str">
        <f t="shared" si="81"/>
        <v/>
      </c>
      <c r="I175" s="43" t="str">
        <f t="shared" si="81"/>
        <v/>
      </c>
      <c r="J175" s="43" t="str">
        <f t="shared" si="81"/>
        <v/>
      </c>
      <c r="K175" s="43" t="str">
        <f t="shared" si="81"/>
        <v/>
      </c>
      <c r="L175" s="43" t="str">
        <f t="shared" si="81"/>
        <v/>
      </c>
      <c r="M175" s="43" t="str">
        <f t="shared" si="81"/>
        <v/>
      </c>
      <c r="N175" s="43" t="str">
        <f t="shared" si="81"/>
        <v/>
      </c>
      <c r="O175" s="43" t="str">
        <f t="shared" si="81"/>
        <v/>
      </c>
      <c r="P175" s="43" t="str">
        <f t="shared" si="81"/>
        <v/>
      </c>
      <c r="Q175" s="43" t="str">
        <f t="shared" si="81"/>
        <v/>
      </c>
      <c r="R175" s="43" t="str">
        <f t="shared" si="81"/>
        <v/>
      </c>
      <c r="S175" s="43" t="str">
        <f t="shared" si="81"/>
        <v/>
      </c>
      <c r="T175" s="43" t="str">
        <f t="shared" si="81"/>
        <v/>
      </c>
      <c r="U175" s="43" t="str">
        <f t="shared" si="81"/>
        <v/>
      </c>
      <c r="V175" s="43" t="str">
        <f t="shared" si="81"/>
        <v/>
      </c>
      <c r="W175" s="43" t="str">
        <f t="shared" si="81"/>
        <v/>
      </c>
      <c r="X175" s="43" t="str">
        <f t="shared" si="81"/>
        <v/>
      </c>
      <c r="Y175" s="43" t="str">
        <f t="shared" si="81"/>
        <v/>
      </c>
      <c r="Z175" s="43" t="str">
        <f t="shared" si="81"/>
        <v/>
      </c>
      <c r="AA175" s="43" t="str">
        <f t="shared" si="81"/>
        <v/>
      </c>
      <c r="AB175" s="43" t="str">
        <f t="shared" si="81"/>
        <v/>
      </c>
      <c r="AC175" s="43" t="str">
        <f t="shared" si="81"/>
        <v/>
      </c>
      <c r="AD175" s="43" t="str">
        <f t="shared" si="81"/>
        <v/>
      </c>
      <c r="AE175" s="43" t="str">
        <f t="shared" si="81"/>
        <v/>
      </c>
      <c r="AF175" s="43" t="str">
        <f t="shared" si="81"/>
        <v/>
      </c>
      <c r="AG175" s="43" t="str">
        <f t="shared" si="81"/>
        <v/>
      </c>
      <c r="AH175" s="44" t="str">
        <f t="shared" si="81"/>
        <v/>
      </c>
      <c r="AI175" s="44" t="str">
        <f t="shared" si="81"/>
        <v/>
      </c>
      <c r="AJ175" s="45" t="str">
        <f t="shared" si="81"/>
        <v/>
      </c>
      <c r="AK175" s="162"/>
      <c r="AL175" s="156"/>
      <c r="AM175" s="127"/>
      <c r="AN175" s="130"/>
      <c r="AO175" s="133"/>
      <c r="AP175" s="136"/>
      <c r="AQ175" s="136"/>
      <c r="AR175" s="124"/>
      <c r="AS175" s="124"/>
      <c r="AT175" s="124"/>
      <c r="AU175" s="124"/>
      <c r="AV175" s="124"/>
      <c r="AW175" s="124"/>
      <c r="AX175" s="124"/>
      <c r="AY175" s="95"/>
      <c r="AZ175" s="95"/>
      <c r="BA175" s="98"/>
    </row>
    <row r="176" spans="1:53" ht="13.5" customHeight="1" thickBot="1" x14ac:dyDescent="0.3">
      <c r="A176" s="142"/>
      <c r="B176" s="145"/>
      <c r="C176" s="148"/>
      <c r="D176" s="151"/>
      <c r="E176" s="52"/>
      <c r="F176" s="47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9"/>
      <c r="AK176" s="163"/>
      <c r="AL176" s="157"/>
      <c r="AM176" s="128"/>
      <c r="AN176" s="131"/>
      <c r="AO176" s="134"/>
      <c r="AP176" s="137"/>
      <c r="AQ176" s="137"/>
      <c r="AR176" s="125"/>
      <c r="AS176" s="125"/>
      <c r="AT176" s="125"/>
      <c r="AU176" s="125"/>
      <c r="AV176" s="125"/>
      <c r="AW176" s="125"/>
      <c r="AX176" s="125"/>
      <c r="AY176" s="96"/>
      <c r="AZ176" s="96"/>
      <c r="BA176" s="99"/>
    </row>
    <row r="177" spans="1:53" ht="12.75" customHeight="1" x14ac:dyDescent="0.25">
      <c r="A177" s="140">
        <v>42</v>
      </c>
      <c r="B177" s="143" t="str">
        <f>IFERROR(VLOOKUP($C177,[1]Списки!$A$1:$C$3999,2,0),"")</f>
        <v/>
      </c>
      <c r="C177" s="146"/>
      <c r="D177" s="149" t="str">
        <f>IFERROR(VLOOKUP($C177,[1]Списки!$A$1:$C$3999,3,0),"")</f>
        <v/>
      </c>
      <c r="E177" s="50"/>
      <c r="F177" s="34" t="str">
        <f>VLOOKUP(F$11,[1]Графік!$E$5:$H$32,3,0)</f>
        <v>ВВ</v>
      </c>
      <c r="G177" s="35" t="str">
        <f>VLOOKUP(G$11,[1]Графік!$E$5:$H$32,3,0)</f>
        <v>ВВ</v>
      </c>
      <c r="H177" s="35" t="str">
        <f>VLOOKUP(H$11,[1]Графік!$E$5:$H$32,3,0)</f>
        <v>Р</v>
      </c>
      <c r="I177" s="35" t="str">
        <f>VLOOKUP(I$11,[1]Графік!$E$5:$H$32,3,0)</f>
        <v>Р</v>
      </c>
      <c r="J177" s="35" t="str">
        <f>VLOOKUP(J$11,[1]Графік!$E$5:$H$32,3,0)</f>
        <v>Р</v>
      </c>
      <c r="K177" s="35" t="str">
        <f>VLOOKUP(K$11,[1]Графік!$E$5:$H$32,3,0)</f>
        <v>Р</v>
      </c>
      <c r="L177" s="35" t="str">
        <f>VLOOKUP(L$11,[1]Графік!$E$5:$H$32,3,0)</f>
        <v>ВВ</v>
      </c>
      <c r="M177" s="35" t="str">
        <f>VLOOKUP(M$11,[1]Графік!$E$5:$H$32,3,0)</f>
        <v>ВВ</v>
      </c>
      <c r="N177" s="35" t="str">
        <f>VLOOKUP(N$11,[1]Графік!$E$5:$H$32,3,0)</f>
        <v>Р</v>
      </c>
      <c r="O177" s="35" t="str">
        <f>VLOOKUP(O$11,[1]Графік!$E$5:$H$32,3,0)</f>
        <v>Р</v>
      </c>
      <c r="P177" s="35" t="str">
        <f>VLOOKUP(P$11,[1]Графік!$E$5:$H$32,3,0)</f>
        <v>Р</v>
      </c>
      <c r="Q177" s="35" t="str">
        <f>VLOOKUP(Q$11,[1]Графік!$E$5:$H$32,3,0)</f>
        <v>Р</v>
      </c>
      <c r="R177" s="35" t="str">
        <f>VLOOKUP(R$11,[1]Графік!$E$5:$H$32,3,0)</f>
        <v>ВВ</v>
      </c>
      <c r="S177" s="35" t="str">
        <f>VLOOKUP(S$11,[1]Графік!$E$5:$H$32,3,0)</f>
        <v>ВВ</v>
      </c>
      <c r="T177" s="35" t="str">
        <f>VLOOKUP(T$11,[1]Графік!$E$5:$H$32,3,0)</f>
        <v>Р</v>
      </c>
      <c r="U177" s="35" t="str">
        <f>VLOOKUP(U$11,[1]Графік!$E$5:$H$32,3,0)</f>
        <v>Р</v>
      </c>
      <c r="V177" s="35" t="str">
        <f>VLOOKUP(V$11,[1]Графік!$E$5:$H$32,3,0)</f>
        <v>Р</v>
      </c>
      <c r="W177" s="35" t="str">
        <f>VLOOKUP(W$11,[1]Графік!$E$5:$H$32,3,0)</f>
        <v>Р</v>
      </c>
      <c r="X177" s="35" t="str">
        <f>VLOOKUP(X$11,[1]Графік!$E$5:$H$32,3,0)</f>
        <v>ВВ</v>
      </c>
      <c r="Y177" s="35" t="str">
        <f>VLOOKUP(Y$11,[1]Графік!$E$5:$H$32,3,0)</f>
        <v>ВВ</v>
      </c>
      <c r="Z177" s="35" t="str">
        <f>VLOOKUP(Z$11,[1]Графік!$E$5:$H$32,3,0)</f>
        <v>Р</v>
      </c>
      <c r="AA177" s="35" t="str">
        <f>VLOOKUP(AA$11,[1]Графік!$E$5:$H$32,3,0)</f>
        <v>Р</v>
      </c>
      <c r="AB177" s="35" t="str">
        <f>VLOOKUP(AB$11,[1]Графік!$E$5:$H$32,3,0)</f>
        <v>Р</v>
      </c>
      <c r="AC177" s="35" t="str">
        <f>VLOOKUP(AC$11,[1]Графік!$E$5:$H$32,3,0)</f>
        <v>Р</v>
      </c>
      <c r="AD177" s="35" t="str">
        <f>VLOOKUP(AD$11,[1]Графік!$E$5:$H$32,3,0)</f>
        <v>ВВ</v>
      </c>
      <c r="AE177" s="35" t="str">
        <f>VLOOKUP(AE$11,[1]Графік!$E$5:$H$32,3,0)</f>
        <v>ВВ</v>
      </c>
      <c r="AF177" s="35" t="str">
        <f>VLOOKUP(AF$11,[1]Графік!$E$5:$H$32,3,0)</f>
        <v>Р</v>
      </c>
      <c r="AG177" s="35" t="str">
        <f>VLOOKUP(AG$11,[1]Графік!$E$5:$H$32,3,0)</f>
        <v>Р</v>
      </c>
      <c r="AH177" s="35"/>
      <c r="AI177" s="35"/>
      <c r="AJ177" s="36"/>
      <c r="AK177" s="162">
        <f ca="1">SUMIF($F177:$AJ180,"Р",$F178:$AJ178)</f>
        <v>144</v>
      </c>
      <c r="AL177" s="156">
        <f ca="1">SUMIF($F179:$AJ180,"НУ",$F180:$AJ180)</f>
        <v>0</v>
      </c>
      <c r="AM177" s="127">
        <f ca="1">SUMIF(F177:AJ180,"РВ",F178:AJ178)</f>
        <v>0</v>
      </c>
      <c r="AN177" s="130">
        <f ca="1">AK177+AL177+AM177</f>
        <v>144</v>
      </c>
      <c r="AO177" s="133">
        <f ca="1">AK177/8</f>
        <v>18</v>
      </c>
      <c r="AP177" s="136">
        <f>COUNTIF($F177:$AJ180,"=ВВ")</f>
        <v>10</v>
      </c>
      <c r="AQ177" s="136">
        <f>COUNTIF($F177:$AJ180,"=В")</f>
        <v>0</v>
      </c>
      <c r="AR177" s="124">
        <f>COUNTIF($F177:$AJ180,"=НА")</f>
        <v>0</v>
      </c>
      <c r="AS177" s="124">
        <f>COUNTIF(F177:AJ180,"=ТН")</f>
        <v>0</v>
      </c>
      <c r="AT177" s="124">
        <f>COUNTIF($F177:$AJ180,"=ВД")</f>
        <v>0</v>
      </c>
      <c r="AU177" s="124">
        <f>COUNTIF($F177:$AJ180,"=ВП")</f>
        <v>0</v>
      </c>
      <c r="AV177" s="124">
        <f>COUNTIF($F177:$AJ180,"=ДД")</f>
        <v>0</v>
      </c>
      <c r="AW177" s="124">
        <f>COUNTIF($F177:$AJ180,"=П")</f>
        <v>0</v>
      </c>
      <c r="AX177" s="124">
        <f>COUNTIF($F177:$AJ180,"=ПР")</f>
        <v>0</v>
      </c>
      <c r="AY177" s="95">
        <f>COUNTIF($F177:$AJ180,"=І")</f>
        <v>0</v>
      </c>
      <c r="AZ177" s="95">
        <f>COUNTIF($F177:$AJ180,"=НЗ")</f>
        <v>0</v>
      </c>
      <c r="BA177" s="97" t="str">
        <f>IF(C177&gt;1,[1]Графік!$H$36,"")</f>
        <v/>
      </c>
    </row>
    <row r="178" spans="1:53" ht="12.75" customHeight="1" x14ac:dyDescent="0.25">
      <c r="A178" s="141"/>
      <c r="B178" s="144"/>
      <c r="C178" s="147"/>
      <c r="D178" s="150"/>
      <c r="E178" s="51"/>
      <c r="F178" s="38" t="str">
        <f t="shared" ref="F178:AG178" si="82">IF(F177="Р",8,"")</f>
        <v/>
      </c>
      <c r="G178" s="39" t="str">
        <f t="shared" si="82"/>
        <v/>
      </c>
      <c r="H178" s="39">
        <f t="shared" si="82"/>
        <v>8</v>
      </c>
      <c r="I178" s="39">
        <f t="shared" si="82"/>
        <v>8</v>
      </c>
      <c r="J178" s="39">
        <f t="shared" si="82"/>
        <v>8</v>
      </c>
      <c r="K178" s="39">
        <f t="shared" si="82"/>
        <v>8</v>
      </c>
      <c r="L178" s="39" t="str">
        <f t="shared" si="82"/>
        <v/>
      </c>
      <c r="M178" s="39" t="str">
        <f t="shared" si="82"/>
        <v/>
      </c>
      <c r="N178" s="39">
        <f t="shared" si="82"/>
        <v>8</v>
      </c>
      <c r="O178" s="39">
        <f t="shared" si="82"/>
        <v>8</v>
      </c>
      <c r="P178" s="39">
        <f t="shared" si="82"/>
        <v>8</v>
      </c>
      <c r="Q178" s="39">
        <f t="shared" si="82"/>
        <v>8</v>
      </c>
      <c r="R178" s="39" t="str">
        <f t="shared" si="82"/>
        <v/>
      </c>
      <c r="S178" s="39" t="str">
        <f t="shared" si="82"/>
        <v/>
      </c>
      <c r="T178" s="39">
        <f t="shared" si="82"/>
        <v>8</v>
      </c>
      <c r="U178" s="39">
        <f t="shared" si="82"/>
        <v>8</v>
      </c>
      <c r="V178" s="39">
        <f t="shared" si="82"/>
        <v>8</v>
      </c>
      <c r="W178" s="39">
        <f t="shared" si="82"/>
        <v>8</v>
      </c>
      <c r="X178" s="39" t="str">
        <f t="shared" si="82"/>
        <v/>
      </c>
      <c r="Y178" s="39" t="str">
        <f t="shared" si="82"/>
        <v/>
      </c>
      <c r="Z178" s="39">
        <f t="shared" si="82"/>
        <v>8</v>
      </c>
      <c r="AA178" s="39">
        <f t="shared" si="82"/>
        <v>8</v>
      </c>
      <c r="AB178" s="39">
        <f t="shared" si="82"/>
        <v>8</v>
      </c>
      <c r="AC178" s="39">
        <f t="shared" si="82"/>
        <v>8</v>
      </c>
      <c r="AD178" s="39" t="str">
        <f t="shared" si="82"/>
        <v/>
      </c>
      <c r="AE178" s="39" t="str">
        <f t="shared" si="82"/>
        <v/>
      </c>
      <c r="AF178" s="39">
        <f t="shared" si="82"/>
        <v>8</v>
      </c>
      <c r="AG178" s="39">
        <f t="shared" si="82"/>
        <v>8</v>
      </c>
      <c r="AH178" s="39"/>
      <c r="AI178" s="39"/>
      <c r="AJ178" s="40"/>
      <c r="AK178" s="162"/>
      <c r="AL178" s="156"/>
      <c r="AM178" s="127"/>
      <c r="AN178" s="130"/>
      <c r="AO178" s="133"/>
      <c r="AP178" s="136"/>
      <c r="AQ178" s="136"/>
      <c r="AR178" s="124"/>
      <c r="AS178" s="124"/>
      <c r="AT178" s="124"/>
      <c r="AU178" s="124"/>
      <c r="AV178" s="124"/>
      <c r="AW178" s="124"/>
      <c r="AX178" s="124"/>
      <c r="AY178" s="95"/>
      <c r="AZ178" s="95"/>
      <c r="BA178" s="98"/>
    </row>
    <row r="179" spans="1:53" ht="12.75" customHeight="1" x14ac:dyDescent="0.25">
      <c r="A179" s="141"/>
      <c r="B179" s="144"/>
      <c r="C179" s="147"/>
      <c r="D179" s="150"/>
      <c r="E179" s="51"/>
      <c r="F179" s="42" t="str">
        <f t="shared" ref="F179:AJ179" si="83">IF(F180&gt;0,"НУ","")</f>
        <v/>
      </c>
      <c r="G179" s="43" t="str">
        <f t="shared" si="83"/>
        <v/>
      </c>
      <c r="H179" s="43" t="str">
        <f t="shared" si="83"/>
        <v/>
      </c>
      <c r="I179" s="43" t="str">
        <f t="shared" si="83"/>
        <v/>
      </c>
      <c r="J179" s="43" t="str">
        <f t="shared" si="83"/>
        <v/>
      </c>
      <c r="K179" s="43" t="str">
        <f t="shared" si="83"/>
        <v/>
      </c>
      <c r="L179" s="43" t="str">
        <f t="shared" si="83"/>
        <v/>
      </c>
      <c r="M179" s="43" t="str">
        <f t="shared" si="83"/>
        <v/>
      </c>
      <c r="N179" s="43" t="str">
        <f t="shared" si="83"/>
        <v/>
      </c>
      <c r="O179" s="43" t="str">
        <f t="shared" si="83"/>
        <v/>
      </c>
      <c r="P179" s="43" t="str">
        <f t="shared" si="83"/>
        <v/>
      </c>
      <c r="Q179" s="43" t="str">
        <f t="shared" si="83"/>
        <v/>
      </c>
      <c r="R179" s="43" t="str">
        <f t="shared" si="83"/>
        <v/>
      </c>
      <c r="S179" s="43" t="str">
        <f t="shared" si="83"/>
        <v/>
      </c>
      <c r="T179" s="43" t="str">
        <f t="shared" si="83"/>
        <v/>
      </c>
      <c r="U179" s="43" t="str">
        <f t="shared" si="83"/>
        <v/>
      </c>
      <c r="V179" s="43" t="str">
        <f t="shared" si="83"/>
        <v/>
      </c>
      <c r="W179" s="43" t="str">
        <f t="shared" si="83"/>
        <v/>
      </c>
      <c r="X179" s="43" t="str">
        <f t="shared" si="83"/>
        <v/>
      </c>
      <c r="Y179" s="43" t="str">
        <f t="shared" si="83"/>
        <v/>
      </c>
      <c r="Z179" s="43" t="str">
        <f t="shared" si="83"/>
        <v/>
      </c>
      <c r="AA179" s="43" t="str">
        <f t="shared" si="83"/>
        <v/>
      </c>
      <c r="AB179" s="43" t="str">
        <f t="shared" si="83"/>
        <v/>
      </c>
      <c r="AC179" s="43" t="str">
        <f t="shared" si="83"/>
        <v/>
      </c>
      <c r="AD179" s="43" t="str">
        <f t="shared" si="83"/>
        <v/>
      </c>
      <c r="AE179" s="43" t="str">
        <f t="shared" si="83"/>
        <v/>
      </c>
      <c r="AF179" s="43" t="str">
        <f t="shared" si="83"/>
        <v/>
      </c>
      <c r="AG179" s="43" t="str">
        <f t="shared" si="83"/>
        <v/>
      </c>
      <c r="AH179" s="44" t="str">
        <f t="shared" si="83"/>
        <v/>
      </c>
      <c r="AI179" s="44" t="str">
        <f t="shared" si="83"/>
        <v/>
      </c>
      <c r="AJ179" s="45" t="str">
        <f t="shared" si="83"/>
        <v/>
      </c>
      <c r="AK179" s="162"/>
      <c r="AL179" s="156"/>
      <c r="AM179" s="127"/>
      <c r="AN179" s="130"/>
      <c r="AO179" s="133"/>
      <c r="AP179" s="136"/>
      <c r="AQ179" s="136"/>
      <c r="AR179" s="124"/>
      <c r="AS179" s="124"/>
      <c r="AT179" s="124"/>
      <c r="AU179" s="124"/>
      <c r="AV179" s="124"/>
      <c r="AW179" s="124"/>
      <c r="AX179" s="124"/>
      <c r="AY179" s="95"/>
      <c r="AZ179" s="95"/>
      <c r="BA179" s="98"/>
    </row>
    <row r="180" spans="1:53" ht="13.5" customHeight="1" thickBot="1" x14ac:dyDescent="0.3">
      <c r="A180" s="142"/>
      <c r="B180" s="145"/>
      <c r="C180" s="148"/>
      <c r="D180" s="151"/>
      <c r="E180" s="52"/>
      <c r="F180" s="47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9"/>
      <c r="AK180" s="163"/>
      <c r="AL180" s="157"/>
      <c r="AM180" s="128"/>
      <c r="AN180" s="131"/>
      <c r="AO180" s="134"/>
      <c r="AP180" s="137"/>
      <c r="AQ180" s="137"/>
      <c r="AR180" s="125"/>
      <c r="AS180" s="125"/>
      <c r="AT180" s="125"/>
      <c r="AU180" s="125"/>
      <c r="AV180" s="125"/>
      <c r="AW180" s="125"/>
      <c r="AX180" s="125"/>
      <c r="AY180" s="96"/>
      <c r="AZ180" s="96"/>
      <c r="BA180" s="99"/>
    </row>
    <row r="181" spans="1:53" ht="12.75" customHeight="1" x14ac:dyDescent="0.25">
      <c r="A181" s="140">
        <v>43</v>
      </c>
      <c r="B181" s="143" t="str">
        <f>IFERROR(VLOOKUP($C181,[1]Списки!$A$1:$C$3999,2,0),"")</f>
        <v/>
      </c>
      <c r="C181" s="146"/>
      <c r="D181" s="149" t="str">
        <f>IFERROR(VLOOKUP($C181,[1]Списки!$A$1:$C$3999,3,0),"")</f>
        <v/>
      </c>
      <c r="E181" s="50"/>
      <c r="F181" s="34" t="str">
        <f>VLOOKUP(F$11,[1]Графік!$E$5:$H$32,3,0)</f>
        <v>ВВ</v>
      </c>
      <c r="G181" s="35" t="str">
        <f>VLOOKUP(G$11,[1]Графік!$E$5:$H$32,3,0)</f>
        <v>ВВ</v>
      </c>
      <c r="H181" s="35" t="str">
        <f>VLOOKUP(H$11,[1]Графік!$E$5:$H$32,3,0)</f>
        <v>Р</v>
      </c>
      <c r="I181" s="35" t="str">
        <f>VLOOKUP(I$11,[1]Графік!$E$5:$H$32,3,0)</f>
        <v>Р</v>
      </c>
      <c r="J181" s="35" t="str">
        <f>VLOOKUP(J$11,[1]Графік!$E$5:$H$32,3,0)</f>
        <v>Р</v>
      </c>
      <c r="K181" s="35" t="str">
        <f>VLOOKUP(K$11,[1]Графік!$E$5:$H$32,3,0)</f>
        <v>Р</v>
      </c>
      <c r="L181" s="35" t="str">
        <f>VLOOKUP(L$11,[1]Графік!$E$5:$H$32,3,0)</f>
        <v>ВВ</v>
      </c>
      <c r="M181" s="35" t="str">
        <f>VLOOKUP(M$11,[1]Графік!$E$5:$H$32,3,0)</f>
        <v>ВВ</v>
      </c>
      <c r="N181" s="35" t="str">
        <f>VLOOKUP(N$11,[1]Графік!$E$5:$H$32,3,0)</f>
        <v>Р</v>
      </c>
      <c r="O181" s="35" t="str">
        <f>VLOOKUP(O$11,[1]Графік!$E$5:$H$32,3,0)</f>
        <v>Р</v>
      </c>
      <c r="P181" s="35" t="str">
        <f>VLOOKUP(P$11,[1]Графік!$E$5:$H$32,3,0)</f>
        <v>Р</v>
      </c>
      <c r="Q181" s="35" t="str">
        <f>VLOOKUP(Q$11,[1]Графік!$E$5:$H$32,3,0)</f>
        <v>Р</v>
      </c>
      <c r="R181" s="35" t="str">
        <f>VLOOKUP(R$11,[1]Графік!$E$5:$H$32,3,0)</f>
        <v>ВВ</v>
      </c>
      <c r="S181" s="35" t="str">
        <f>VLOOKUP(S$11,[1]Графік!$E$5:$H$32,3,0)</f>
        <v>ВВ</v>
      </c>
      <c r="T181" s="35" t="str">
        <f>VLOOKUP(T$11,[1]Графік!$E$5:$H$32,3,0)</f>
        <v>Р</v>
      </c>
      <c r="U181" s="35" t="str">
        <f>VLOOKUP(U$11,[1]Графік!$E$5:$H$32,3,0)</f>
        <v>Р</v>
      </c>
      <c r="V181" s="35" t="str">
        <f>VLOOKUP(V$11,[1]Графік!$E$5:$H$32,3,0)</f>
        <v>Р</v>
      </c>
      <c r="W181" s="35" t="str">
        <f>VLOOKUP(W$11,[1]Графік!$E$5:$H$32,3,0)</f>
        <v>Р</v>
      </c>
      <c r="X181" s="35" t="str">
        <f>VLOOKUP(X$11,[1]Графік!$E$5:$H$32,3,0)</f>
        <v>ВВ</v>
      </c>
      <c r="Y181" s="35" t="str">
        <f>VLOOKUP(Y$11,[1]Графік!$E$5:$H$32,3,0)</f>
        <v>ВВ</v>
      </c>
      <c r="Z181" s="35" t="str">
        <f>VLOOKUP(Z$11,[1]Графік!$E$5:$H$32,3,0)</f>
        <v>Р</v>
      </c>
      <c r="AA181" s="35" t="str">
        <f>VLOOKUP(AA$11,[1]Графік!$E$5:$H$32,3,0)</f>
        <v>Р</v>
      </c>
      <c r="AB181" s="35" t="str">
        <f>VLOOKUP(AB$11,[1]Графік!$E$5:$H$32,3,0)</f>
        <v>Р</v>
      </c>
      <c r="AC181" s="35" t="str">
        <f>VLOOKUP(AC$11,[1]Графік!$E$5:$H$32,3,0)</f>
        <v>Р</v>
      </c>
      <c r="AD181" s="35" t="str">
        <f>VLOOKUP(AD$11,[1]Графік!$E$5:$H$32,3,0)</f>
        <v>ВВ</v>
      </c>
      <c r="AE181" s="35" t="str">
        <f>VLOOKUP(AE$11,[1]Графік!$E$5:$H$32,3,0)</f>
        <v>ВВ</v>
      </c>
      <c r="AF181" s="35" t="str">
        <f>VLOOKUP(AF$11,[1]Графік!$E$5:$H$32,3,0)</f>
        <v>Р</v>
      </c>
      <c r="AG181" s="35" t="str">
        <f>VLOOKUP(AG$11,[1]Графік!$E$5:$H$32,3,0)</f>
        <v>Р</v>
      </c>
      <c r="AH181" s="35"/>
      <c r="AI181" s="35"/>
      <c r="AJ181" s="36"/>
      <c r="AK181" s="162">
        <f ca="1">SUMIF($F181:$AJ184,"Р",$F182:$AJ182)</f>
        <v>144</v>
      </c>
      <c r="AL181" s="156">
        <f ca="1">SUMIF($F183:$AJ184,"НУ",$F184:$AJ184)</f>
        <v>0</v>
      </c>
      <c r="AM181" s="127">
        <f ca="1">SUMIF(F181:AJ184,"РВ",F182:AJ182)</f>
        <v>0</v>
      </c>
      <c r="AN181" s="130">
        <f ca="1">AK181+AL181+AM181</f>
        <v>144</v>
      </c>
      <c r="AO181" s="133">
        <f ca="1">AK181/8</f>
        <v>18</v>
      </c>
      <c r="AP181" s="136">
        <f>COUNTIF($F181:$AJ184,"=ВВ")</f>
        <v>10</v>
      </c>
      <c r="AQ181" s="136">
        <f>COUNTIF($F181:$AJ184,"=В")</f>
        <v>0</v>
      </c>
      <c r="AR181" s="124">
        <f>COUNTIF($F181:$AJ184,"=НА")</f>
        <v>0</v>
      </c>
      <c r="AS181" s="124">
        <f>COUNTIF(F181:AJ184,"=ТН")</f>
        <v>0</v>
      </c>
      <c r="AT181" s="124">
        <f>COUNTIF($F181:$AJ184,"=ВД")</f>
        <v>0</v>
      </c>
      <c r="AU181" s="124">
        <f>COUNTIF($F181:$AJ184,"=ВП")</f>
        <v>0</v>
      </c>
      <c r="AV181" s="124">
        <f>COUNTIF($F181:$AJ184,"=ДД")</f>
        <v>0</v>
      </c>
      <c r="AW181" s="124">
        <f>COUNTIF($F181:$AJ184,"=П")</f>
        <v>0</v>
      </c>
      <c r="AX181" s="124">
        <f>COUNTIF($F181:$AJ184,"=ПР")</f>
        <v>0</v>
      </c>
      <c r="AY181" s="95">
        <f>COUNTIF($F181:$AJ184,"=І")</f>
        <v>0</v>
      </c>
      <c r="AZ181" s="95">
        <f>COUNTIF($F181:$AJ184,"=НЗ")</f>
        <v>0</v>
      </c>
      <c r="BA181" s="97" t="str">
        <f>IF(C181&gt;1,[1]Графік!$H$36,"")</f>
        <v/>
      </c>
    </row>
    <row r="182" spans="1:53" ht="12.75" customHeight="1" x14ac:dyDescent="0.25">
      <c r="A182" s="141"/>
      <c r="B182" s="144"/>
      <c r="C182" s="147"/>
      <c r="D182" s="150"/>
      <c r="E182" s="51"/>
      <c r="F182" s="38" t="str">
        <f t="shared" ref="F182:AG182" si="84">IF(F181="Р",8,"")</f>
        <v/>
      </c>
      <c r="G182" s="39" t="str">
        <f t="shared" si="84"/>
        <v/>
      </c>
      <c r="H182" s="39">
        <f t="shared" si="84"/>
        <v>8</v>
      </c>
      <c r="I182" s="39">
        <f t="shared" si="84"/>
        <v>8</v>
      </c>
      <c r="J182" s="39">
        <f t="shared" si="84"/>
        <v>8</v>
      </c>
      <c r="K182" s="39">
        <f t="shared" si="84"/>
        <v>8</v>
      </c>
      <c r="L182" s="39" t="str">
        <f t="shared" si="84"/>
        <v/>
      </c>
      <c r="M182" s="39" t="str">
        <f t="shared" si="84"/>
        <v/>
      </c>
      <c r="N182" s="39">
        <f t="shared" si="84"/>
        <v>8</v>
      </c>
      <c r="O182" s="39">
        <f t="shared" si="84"/>
        <v>8</v>
      </c>
      <c r="P182" s="39">
        <f t="shared" si="84"/>
        <v>8</v>
      </c>
      <c r="Q182" s="39">
        <f t="shared" si="84"/>
        <v>8</v>
      </c>
      <c r="R182" s="39" t="str">
        <f t="shared" si="84"/>
        <v/>
      </c>
      <c r="S182" s="39" t="str">
        <f t="shared" si="84"/>
        <v/>
      </c>
      <c r="T182" s="39">
        <f t="shared" si="84"/>
        <v>8</v>
      </c>
      <c r="U182" s="39">
        <f t="shared" si="84"/>
        <v>8</v>
      </c>
      <c r="V182" s="39">
        <f t="shared" si="84"/>
        <v>8</v>
      </c>
      <c r="W182" s="39">
        <f t="shared" si="84"/>
        <v>8</v>
      </c>
      <c r="X182" s="39" t="str">
        <f t="shared" si="84"/>
        <v/>
      </c>
      <c r="Y182" s="39" t="str">
        <f t="shared" si="84"/>
        <v/>
      </c>
      <c r="Z182" s="39">
        <f t="shared" si="84"/>
        <v>8</v>
      </c>
      <c r="AA182" s="39">
        <f t="shared" si="84"/>
        <v>8</v>
      </c>
      <c r="AB182" s="39">
        <f t="shared" si="84"/>
        <v>8</v>
      </c>
      <c r="AC182" s="39">
        <f t="shared" si="84"/>
        <v>8</v>
      </c>
      <c r="AD182" s="39" t="str">
        <f t="shared" si="84"/>
        <v/>
      </c>
      <c r="AE182" s="39" t="str">
        <f t="shared" si="84"/>
        <v/>
      </c>
      <c r="AF182" s="39">
        <f t="shared" si="84"/>
        <v>8</v>
      </c>
      <c r="AG182" s="39">
        <f t="shared" si="84"/>
        <v>8</v>
      </c>
      <c r="AH182" s="39"/>
      <c r="AI182" s="39"/>
      <c r="AJ182" s="40"/>
      <c r="AK182" s="162"/>
      <c r="AL182" s="156"/>
      <c r="AM182" s="127"/>
      <c r="AN182" s="130"/>
      <c r="AO182" s="133"/>
      <c r="AP182" s="136"/>
      <c r="AQ182" s="136"/>
      <c r="AR182" s="124"/>
      <c r="AS182" s="124"/>
      <c r="AT182" s="124"/>
      <c r="AU182" s="124"/>
      <c r="AV182" s="124"/>
      <c r="AW182" s="124"/>
      <c r="AX182" s="124"/>
      <c r="AY182" s="95"/>
      <c r="AZ182" s="95"/>
      <c r="BA182" s="98"/>
    </row>
    <row r="183" spans="1:53" ht="12.75" customHeight="1" x14ac:dyDescent="0.25">
      <c r="A183" s="141"/>
      <c r="B183" s="144"/>
      <c r="C183" s="147"/>
      <c r="D183" s="150"/>
      <c r="E183" s="51"/>
      <c r="F183" s="42" t="str">
        <f t="shared" ref="F183:AJ183" si="85">IF(F184&gt;0,"НУ","")</f>
        <v/>
      </c>
      <c r="G183" s="43" t="str">
        <f t="shared" si="85"/>
        <v/>
      </c>
      <c r="H183" s="43" t="str">
        <f t="shared" si="85"/>
        <v/>
      </c>
      <c r="I183" s="43" t="str">
        <f t="shared" si="85"/>
        <v/>
      </c>
      <c r="J183" s="43" t="str">
        <f t="shared" si="85"/>
        <v/>
      </c>
      <c r="K183" s="43" t="str">
        <f t="shared" si="85"/>
        <v/>
      </c>
      <c r="L183" s="43" t="str">
        <f t="shared" si="85"/>
        <v/>
      </c>
      <c r="M183" s="43" t="str">
        <f t="shared" si="85"/>
        <v/>
      </c>
      <c r="N183" s="43" t="str">
        <f t="shared" si="85"/>
        <v/>
      </c>
      <c r="O183" s="43" t="str">
        <f t="shared" si="85"/>
        <v/>
      </c>
      <c r="P183" s="43" t="str">
        <f t="shared" si="85"/>
        <v/>
      </c>
      <c r="Q183" s="43" t="str">
        <f t="shared" si="85"/>
        <v/>
      </c>
      <c r="R183" s="43" t="str">
        <f t="shared" si="85"/>
        <v/>
      </c>
      <c r="S183" s="43" t="str">
        <f t="shared" si="85"/>
        <v/>
      </c>
      <c r="T183" s="43" t="str">
        <f t="shared" si="85"/>
        <v/>
      </c>
      <c r="U183" s="43" t="str">
        <f t="shared" si="85"/>
        <v/>
      </c>
      <c r="V183" s="43" t="str">
        <f t="shared" si="85"/>
        <v/>
      </c>
      <c r="W183" s="43" t="str">
        <f t="shared" si="85"/>
        <v/>
      </c>
      <c r="X183" s="43" t="str">
        <f t="shared" si="85"/>
        <v/>
      </c>
      <c r="Y183" s="43" t="str">
        <f t="shared" si="85"/>
        <v/>
      </c>
      <c r="Z183" s="43" t="str">
        <f t="shared" si="85"/>
        <v/>
      </c>
      <c r="AA183" s="43" t="str">
        <f t="shared" si="85"/>
        <v/>
      </c>
      <c r="AB183" s="43" t="str">
        <f t="shared" si="85"/>
        <v/>
      </c>
      <c r="AC183" s="43" t="str">
        <f t="shared" si="85"/>
        <v/>
      </c>
      <c r="AD183" s="43" t="str">
        <f t="shared" si="85"/>
        <v/>
      </c>
      <c r="AE183" s="43" t="str">
        <f t="shared" si="85"/>
        <v/>
      </c>
      <c r="AF183" s="43" t="str">
        <f t="shared" si="85"/>
        <v/>
      </c>
      <c r="AG183" s="43" t="str">
        <f t="shared" si="85"/>
        <v/>
      </c>
      <c r="AH183" s="44" t="str">
        <f t="shared" si="85"/>
        <v/>
      </c>
      <c r="AI183" s="44" t="str">
        <f t="shared" si="85"/>
        <v/>
      </c>
      <c r="AJ183" s="45" t="str">
        <f t="shared" si="85"/>
        <v/>
      </c>
      <c r="AK183" s="162"/>
      <c r="AL183" s="156"/>
      <c r="AM183" s="127"/>
      <c r="AN183" s="130"/>
      <c r="AO183" s="133"/>
      <c r="AP183" s="136"/>
      <c r="AQ183" s="136"/>
      <c r="AR183" s="124"/>
      <c r="AS183" s="124"/>
      <c r="AT183" s="124"/>
      <c r="AU183" s="124"/>
      <c r="AV183" s="124"/>
      <c r="AW183" s="124"/>
      <c r="AX183" s="124"/>
      <c r="AY183" s="95"/>
      <c r="AZ183" s="95"/>
      <c r="BA183" s="98"/>
    </row>
    <row r="184" spans="1:53" ht="13.5" customHeight="1" thickBot="1" x14ac:dyDescent="0.3">
      <c r="A184" s="142"/>
      <c r="B184" s="145"/>
      <c r="C184" s="148"/>
      <c r="D184" s="151"/>
      <c r="E184" s="52"/>
      <c r="F184" s="47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9"/>
      <c r="AK184" s="163"/>
      <c r="AL184" s="157"/>
      <c r="AM184" s="128"/>
      <c r="AN184" s="131"/>
      <c r="AO184" s="134"/>
      <c r="AP184" s="137"/>
      <c r="AQ184" s="137"/>
      <c r="AR184" s="125"/>
      <c r="AS184" s="125"/>
      <c r="AT184" s="125"/>
      <c r="AU184" s="125"/>
      <c r="AV184" s="125"/>
      <c r="AW184" s="125"/>
      <c r="AX184" s="125"/>
      <c r="AY184" s="96"/>
      <c r="AZ184" s="96"/>
      <c r="BA184" s="99"/>
    </row>
    <row r="185" spans="1:53" ht="12.75" customHeight="1" x14ac:dyDescent="0.25">
      <c r="A185" s="140">
        <v>44</v>
      </c>
      <c r="B185" s="143" t="str">
        <f>IFERROR(VLOOKUP($C185,[1]Списки!$A$1:$C$3999,2,0),"")</f>
        <v/>
      </c>
      <c r="C185" s="146"/>
      <c r="D185" s="149" t="str">
        <f>IFERROR(VLOOKUP($C185,[1]Списки!$A$1:$C$3999,3,0),"")</f>
        <v/>
      </c>
      <c r="E185" s="50"/>
      <c r="F185" s="34" t="str">
        <f>VLOOKUP(F$11,[1]Графік!$E$5:$H$32,3,0)</f>
        <v>ВВ</v>
      </c>
      <c r="G185" s="35" t="str">
        <f>VLOOKUP(G$11,[1]Графік!$E$5:$H$32,3,0)</f>
        <v>ВВ</v>
      </c>
      <c r="H185" s="35" t="str">
        <f>VLOOKUP(H$11,[1]Графік!$E$5:$H$32,3,0)</f>
        <v>Р</v>
      </c>
      <c r="I185" s="35" t="str">
        <f>VLOOKUP(I$11,[1]Графік!$E$5:$H$32,3,0)</f>
        <v>Р</v>
      </c>
      <c r="J185" s="35" t="str">
        <f>VLOOKUP(J$11,[1]Графік!$E$5:$H$32,3,0)</f>
        <v>Р</v>
      </c>
      <c r="K185" s="35" t="str">
        <f>VLOOKUP(K$11,[1]Графік!$E$5:$H$32,3,0)</f>
        <v>Р</v>
      </c>
      <c r="L185" s="35" t="str">
        <f>VLOOKUP(L$11,[1]Графік!$E$5:$H$32,3,0)</f>
        <v>ВВ</v>
      </c>
      <c r="M185" s="35" t="str">
        <f>VLOOKUP(M$11,[1]Графік!$E$5:$H$32,3,0)</f>
        <v>ВВ</v>
      </c>
      <c r="N185" s="35" t="str">
        <f>VLOOKUP(N$11,[1]Графік!$E$5:$H$32,3,0)</f>
        <v>Р</v>
      </c>
      <c r="O185" s="35" t="str">
        <f>VLOOKUP(O$11,[1]Графік!$E$5:$H$32,3,0)</f>
        <v>Р</v>
      </c>
      <c r="P185" s="35" t="str">
        <f>VLOOKUP(P$11,[1]Графік!$E$5:$H$32,3,0)</f>
        <v>Р</v>
      </c>
      <c r="Q185" s="35" t="str">
        <f>VLOOKUP(Q$11,[1]Графік!$E$5:$H$32,3,0)</f>
        <v>Р</v>
      </c>
      <c r="R185" s="35" t="str">
        <f>VLOOKUP(R$11,[1]Графік!$E$5:$H$32,3,0)</f>
        <v>ВВ</v>
      </c>
      <c r="S185" s="35" t="str">
        <f>VLOOKUP(S$11,[1]Графік!$E$5:$H$32,3,0)</f>
        <v>ВВ</v>
      </c>
      <c r="T185" s="35" t="str">
        <f>VLOOKUP(T$11,[1]Графік!$E$5:$H$32,3,0)</f>
        <v>Р</v>
      </c>
      <c r="U185" s="35" t="str">
        <f>VLOOKUP(U$11,[1]Графік!$E$5:$H$32,3,0)</f>
        <v>Р</v>
      </c>
      <c r="V185" s="35" t="str">
        <f>VLOOKUP(V$11,[1]Графік!$E$5:$H$32,3,0)</f>
        <v>Р</v>
      </c>
      <c r="W185" s="35" t="str">
        <f>VLOOKUP(W$11,[1]Графік!$E$5:$H$32,3,0)</f>
        <v>Р</v>
      </c>
      <c r="X185" s="35" t="str">
        <f>VLOOKUP(X$11,[1]Графік!$E$5:$H$32,3,0)</f>
        <v>ВВ</v>
      </c>
      <c r="Y185" s="35" t="str">
        <f>VLOOKUP(Y$11,[1]Графік!$E$5:$H$32,3,0)</f>
        <v>ВВ</v>
      </c>
      <c r="Z185" s="35" t="str">
        <f>VLOOKUP(Z$11,[1]Графік!$E$5:$H$32,3,0)</f>
        <v>Р</v>
      </c>
      <c r="AA185" s="35" t="str">
        <f>VLOOKUP(AA$11,[1]Графік!$E$5:$H$32,3,0)</f>
        <v>Р</v>
      </c>
      <c r="AB185" s="35" t="str">
        <f>VLOOKUP(AB$11,[1]Графік!$E$5:$H$32,3,0)</f>
        <v>Р</v>
      </c>
      <c r="AC185" s="35" t="str">
        <f>VLOOKUP(AC$11,[1]Графік!$E$5:$H$32,3,0)</f>
        <v>Р</v>
      </c>
      <c r="AD185" s="35" t="str">
        <f>VLOOKUP(AD$11,[1]Графік!$E$5:$H$32,3,0)</f>
        <v>ВВ</v>
      </c>
      <c r="AE185" s="35" t="str">
        <f>VLOOKUP(AE$11,[1]Графік!$E$5:$H$32,3,0)</f>
        <v>ВВ</v>
      </c>
      <c r="AF185" s="35" t="str">
        <f>VLOOKUP(AF$11,[1]Графік!$E$5:$H$32,3,0)</f>
        <v>Р</v>
      </c>
      <c r="AG185" s="35" t="str">
        <f>VLOOKUP(AG$11,[1]Графік!$E$5:$H$32,3,0)</f>
        <v>Р</v>
      </c>
      <c r="AH185" s="35"/>
      <c r="AI185" s="35"/>
      <c r="AJ185" s="36"/>
      <c r="AK185" s="162">
        <f ca="1">SUMIF($F185:$AJ188,"Р",$F186:$AJ186)</f>
        <v>144</v>
      </c>
      <c r="AL185" s="156">
        <f ca="1">SUMIF($F187:$AJ188,"НУ",$F188:$AJ188)</f>
        <v>0</v>
      </c>
      <c r="AM185" s="127">
        <f ca="1">SUMIF(F185:AJ188,"РВ",F186:AJ186)</f>
        <v>0</v>
      </c>
      <c r="AN185" s="130">
        <f ca="1">AK185+AL185+AM185</f>
        <v>144</v>
      </c>
      <c r="AO185" s="133">
        <f ca="1">AK185/8</f>
        <v>18</v>
      </c>
      <c r="AP185" s="136">
        <f>COUNTIF($F185:$AJ188,"=ВВ")</f>
        <v>10</v>
      </c>
      <c r="AQ185" s="136">
        <f>COUNTIF($F185:$AJ188,"=В")</f>
        <v>0</v>
      </c>
      <c r="AR185" s="124">
        <f>COUNTIF($F185:$AJ188,"=НА")</f>
        <v>0</v>
      </c>
      <c r="AS185" s="124">
        <f>COUNTIF(F185:AJ188,"=ТН")</f>
        <v>0</v>
      </c>
      <c r="AT185" s="124">
        <f>COUNTIF($F185:$AJ188,"=ВД")</f>
        <v>0</v>
      </c>
      <c r="AU185" s="124">
        <f>COUNTIF($F185:$AJ188,"=ВП")</f>
        <v>0</v>
      </c>
      <c r="AV185" s="124">
        <f>COUNTIF($F185:$AJ188,"=ДД")</f>
        <v>0</v>
      </c>
      <c r="AW185" s="124">
        <f>COUNTIF($F185:$AJ188,"=П")</f>
        <v>0</v>
      </c>
      <c r="AX185" s="124">
        <f>COUNTIF($F185:$AJ188,"=ПР")</f>
        <v>0</v>
      </c>
      <c r="AY185" s="95">
        <f>COUNTIF($F185:$AJ188,"=І")</f>
        <v>0</v>
      </c>
      <c r="AZ185" s="95">
        <f>COUNTIF($F185:$AJ188,"=НЗ")</f>
        <v>0</v>
      </c>
      <c r="BA185" s="97" t="str">
        <f>IF(C185&gt;1,[1]Графік!$H$36,"")</f>
        <v/>
      </c>
    </row>
    <row r="186" spans="1:53" ht="12.75" customHeight="1" x14ac:dyDescent="0.25">
      <c r="A186" s="141"/>
      <c r="B186" s="144"/>
      <c r="C186" s="147"/>
      <c r="D186" s="150"/>
      <c r="E186" s="51"/>
      <c r="F186" s="38" t="str">
        <f t="shared" ref="F186:AG186" si="86">IF(F185="Р",8,"")</f>
        <v/>
      </c>
      <c r="G186" s="39" t="str">
        <f t="shared" si="86"/>
        <v/>
      </c>
      <c r="H186" s="39">
        <f t="shared" si="86"/>
        <v>8</v>
      </c>
      <c r="I186" s="39">
        <f t="shared" si="86"/>
        <v>8</v>
      </c>
      <c r="J186" s="39">
        <f t="shared" si="86"/>
        <v>8</v>
      </c>
      <c r="K186" s="39">
        <f t="shared" si="86"/>
        <v>8</v>
      </c>
      <c r="L186" s="39" t="str">
        <f t="shared" si="86"/>
        <v/>
      </c>
      <c r="M186" s="39" t="str">
        <f t="shared" si="86"/>
        <v/>
      </c>
      <c r="N186" s="39">
        <f t="shared" si="86"/>
        <v>8</v>
      </c>
      <c r="O186" s="39">
        <f t="shared" si="86"/>
        <v>8</v>
      </c>
      <c r="P186" s="39">
        <f t="shared" si="86"/>
        <v>8</v>
      </c>
      <c r="Q186" s="39">
        <f t="shared" si="86"/>
        <v>8</v>
      </c>
      <c r="R186" s="39" t="str">
        <f t="shared" si="86"/>
        <v/>
      </c>
      <c r="S186" s="39" t="str">
        <f t="shared" si="86"/>
        <v/>
      </c>
      <c r="T186" s="39">
        <f t="shared" si="86"/>
        <v>8</v>
      </c>
      <c r="U186" s="39">
        <f t="shared" si="86"/>
        <v>8</v>
      </c>
      <c r="V186" s="39">
        <f t="shared" si="86"/>
        <v>8</v>
      </c>
      <c r="W186" s="39">
        <f t="shared" si="86"/>
        <v>8</v>
      </c>
      <c r="X186" s="39" t="str">
        <f t="shared" si="86"/>
        <v/>
      </c>
      <c r="Y186" s="39" t="str">
        <f t="shared" si="86"/>
        <v/>
      </c>
      <c r="Z186" s="39">
        <f t="shared" si="86"/>
        <v>8</v>
      </c>
      <c r="AA186" s="39">
        <f t="shared" si="86"/>
        <v>8</v>
      </c>
      <c r="AB186" s="39">
        <f t="shared" si="86"/>
        <v>8</v>
      </c>
      <c r="AC186" s="39">
        <f t="shared" si="86"/>
        <v>8</v>
      </c>
      <c r="AD186" s="39" t="str">
        <f t="shared" si="86"/>
        <v/>
      </c>
      <c r="AE186" s="39" t="str">
        <f t="shared" si="86"/>
        <v/>
      </c>
      <c r="AF186" s="39">
        <f t="shared" si="86"/>
        <v>8</v>
      </c>
      <c r="AG186" s="39">
        <f t="shared" si="86"/>
        <v>8</v>
      </c>
      <c r="AH186" s="39"/>
      <c r="AI186" s="39"/>
      <c r="AJ186" s="40"/>
      <c r="AK186" s="162"/>
      <c r="AL186" s="156"/>
      <c r="AM186" s="127"/>
      <c r="AN186" s="130"/>
      <c r="AO186" s="133"/>
      <c r="AP186" s="136"/>
      <c r="AQ186" s="136"/>
      <c r="AR186" s="124"/>
      <c r="AS186" s="124"/>
      <c r="AT186" s="124"/>
      <c r="AU186" s="124"/>
      <c r="AV186" s="124"/>
      <c r="AW186" s="124"/>
      <c r="AX186" s="124"/>
      <c r="AY186" s="95"/>
      <c r="AZ186" s="95"/>
      <c r="BA186" s="98"/>
    </row>
    <row r="187" spans="1:53" ht="12.75" customHeight="1" x14ac:dyDescent="0.25">
      <c r="A187" s="141"/>
      <c r="B187" s="144"/>
      <c r="C187" s="147"/>
      <c r="D187" s="150"/>
      <c r="E187" s="51"/>
      <c r="F187" s="42" t="str">
        <f t="shared" ref="F187:AJ187" si="87">IF(F188&gt;0,"НУ","")</f>
        <v/>
      </c>
      <c r="G187" s="43" t="str">
        <f t="shared" si="87"/>
        <v/>
      </c>
      <c r="H187" s="43" t="str">
        <f t="shared" si="87"/>
        <v/>
      </c>
      <c r="I187" s="43" t="str">
        <f t="shared" si="87"/>
        <v/>
      </c>
      <c r="J187" s="43" t="str">
        <f t="shared" si="87"/>
        <v/>
      </c>
      <c r="K187" s="43" t="str">
        <f t="shared" si="87"/>
        <v/>
      </c>
      <c r="L187" s="43" t="str">
        <f t="shared" si="87"/>
        <v/>
      </c>
      <c r="M187" s="43" t="str">
        <f t="shared" si="87"/>
        <v/>
      </c>
      <c r="N187" s="43" t="str">
        <f t="shared" si="87"/>
        <v/>
      </c>
      <c r="O187" s="43" t="str">
        <f t="shared" si="87"/>
        <v/>
      </c>
      <c r="P187" s="43" t="str">
        <f t="shared" si="87"/>
        <v/>
      </c>
      <c r="Q187" s="43" t="str">
        <f t="shared" si="87"/>
        <v/>
      </c>
      <c r="R187" s="43" t="str">
        <f t="shared" si="87"/>
        <v/>
      </c>
      <c r="S187" s="43" t="str">
        <f t="shared" si="87"/>
        <v/>
      </c>
      <c r="T187" s="43" t="str">
        <f t="shared" si="87"/>
        <v/>
      </c>
      <c r="U187" s="43" t="str">
        <f t="shared" si="87"/>
        <v/>
      </c>
      <c r="V187" s="43" t="str">
        <f t="shared" si="87"/>
        <v/>
      </c>
      <c r="W187" s="43" t="str">
        <f t="shared" si="87"/>
        <v/>
      </c>
      <c r="X187" s="43" t="str">
        <f t="shared" si="87"/>
        <v/>
      </c>
      <c r="Y187" s="43" t="str">
        <f t="shared" si="87"/>
        <v/>
      </c>
      <c r="Z187" s="43" t="str">
        <f t="shared" si="87"/>
        <v/>
      </c>
      <c r="AA187" s="43" t="str">
        <f t="shared" si="87"/>
        <v/>
      </c>
      <c r="AB187" s="43" t="str">
        <f t="shared" si="87"/>
        <v/>
      </c>
      <c r="AC187" s="43" t="str">
        <f t="shared" si="87"/>
        <v/>
      </c>
      <c r="AD187" s="43" t="str">
        <f t="shared" si="87"/>
        <v/>
      </c>
      <c r="AE187" s="43" t="str">
        <f t="shared" si="87"/>
        <v/>
      </c>
      <c r="AF187" s="43" t="str">
        <f t="shared" si="87"/>
        <v/>
      </c>
      <c r="AG187" s="43" t="str">
        <f t="shared" si="87"/>
        <v/>
      </c>
      <c r="AH187" s="44" t="str">
        <f t="shared" si="87"/>
        <v/>
      </c>
      <c r="AI187" s="44" t="str">
        <f t="shared" si="87"/>
        <v/>
      </c>
      <c r="AJ187" s="45" t="str">
        <f t="shared" si="87"/>
        <v/>
      </c>
      <c r="AK187" s="162"/>
      <c r="AL187" s="156"/>
      <c r="AM187" s="127"/>
      <c r="AN187" s="130"/>
      <c r="AO187" s="133"/>
      <c r="AP187" s="136"/>
      <c r="AQ187" s="136"/>
      <c r="AR187" s="124"/>
      <c r="AS187" s="124"/>
      <c r="AT187" s="124"/>
      <c r="AU187" s="124"/>
      <c r="AV187" s="124"/>
      <c r="AW187" s="124"/>
      <c r="AX187" s="124"/>
      <c r="AY187" s="95"/>
      <c r="AZ187" s="95"/>
      <c r="BA187" s="98"/>
    </row>
    <row r="188" spans="1:53" ht="13.5" customHeight="1" thickBot="1" x14ac:dyDescent="0.3">
      <c r="A188" s="142"/>
      <c r="B188" s="145"/>
      <c r="C188" s="148"/>
      <c r="D188" s="151"/>
      <c r="E188" s="52"/>
      <c r="F188" s="47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9"/>
      <c r="AK188" s="163"/>
      <c r="AL188" s="157"/>
      <c r="AM188" s="128"/>
      <c r="AN188" s="131"/>
      <c r="AO188" s="134"/>
      <c r="AP188" s="137"/>
      <c r="AQ188" s="137"/>
      <c r="AR188" s="125"/>
      <c r="AS188" s="125"/>
      <c r="AT188" s="125"/>
      <c r="AU188" s="125"/>
      <c r="AV188" s="125"/>
      <c r="AW188" s="125"/>
      <c r="AX188" s="125"/>
      <c r="AY188" s="96"/>
      <c r="AZ188" s="96"/>
      <c r="BA188" s="99"/>
    </row>
    <row r="189" spans="1:53" ht="12.75" customHeight="1" x14ac:dyDescent="0.25">
      <c r="A189" s="140">
        <v>45</v>
      </c>
      <c r="B189" s="143" t="str">
        <f>IFERROR(VLOOKUP($C189,[1]Списки!$A$1:$C$3999,2,0),"")</f>
        <v/>
      </c>
      <c r="C189" s="146"/>
      <c r="D189" s="149" t="str">
        <f>IFERROR(VLOOKUP($C189,[1]Списки!$A$1:$C$3999,3,0),"")</f>
        <v/>
      </c>
      <c r="E189" s="50"/>
      <c r="F189" s="34" t="str">
        <f>VLOOKUP(F$11,[1]Графік!$E$5:$H$32,3,0)</f>
        <v>ВВ</v>
      </c>
      <c r="G189" s="35" t="str">
        <f>VLOOKUP(G$11,[1]Графік!$E$5:$H$32,3,0)</f>
        <v>ВВ</v>
      </c>
      <c r="H189" s="35" t="str">
        <f>VLOOKUP(H$11,[1]Графік!$E$5:$H$32,3,0)</f>
        <v>Р</v>
      </c>
      <c r="I189" s="35" t="str">
        <f>VLOOKUP(I$11,[1]Графік!$E$5:$H$32,3,0)</f>
        <v>Р</v>
      </c>
      <c r="J189" s="35" t="str">
        <f>VLOOKUP(J$11,[1]Графік!$E$5:$H$32,3,0)</f>
        <v>Р</v>
      </c>
      <c r="K189" s="35" t="str">
        <f>VLOOKUP(K$11,[1]Графік!$E$5:$H$32,3,0)</f>
        <v>Р</v>
      </c>
      <c r="L189" s="35" t="str">
        <f>VLOOKUP(L$11,[1]Графік!$E$5:$H$32,3,0)</f>
        <v>ВВ</v>
      </c>
      <c r="M189" s="35" t="str">
        <f>VLOOKUP(M$11,[1]Графік!$E$5:$H$32,3,0)</f>
        <v>ВВ</v>
      </c>
      <c r="N189" s="35" t="str">
        <f>VLOOKUP(N$11,[1]Графік!$E$5:$H$32,3,0)</f>
        <v>Р</v>
      </c>
      <c r="O189" s="35" t="str">
        <f>VLOOKUP(O$11,[1]Графік!$E$5:$H$32,3,0)</f>
        <v>Р</v>
      </c>
      <c r="P189" s="35" t="str">
        <f>VLOOKUP(P$11,[1]Графік!$E$5:$H$32,3,0)</f>
        <v>Р</v>
      </c>
      <c r="Q189" s="35" t="str">
        <f>VLOOKUP(Q$11,[1]Графік!$E$5:$H$32,3,0)</f>
        <v>Р</v>
      </c>
      <c r="R189" s="35" t="str">
        <f>VLOOKUP(R$11,[1]Графік!$E$5:$H$32,3,0)</f>
        <v>ВВ</v>
      </c>
      <c r="S189" s="35" t="str">
        <f>VLOOKUP(S$11,[1]Графік!$E$5:$H$32,3,0)</f>
        <v>ВВ</v>
      </c>
      <c r="T189" s="35" t="str">
        <f>VLOOKUP(T$11,[1]Графік!$E$5:$H$32,3,0)</f>
        <v>Р</v>
      </c>
      <c r="U189" s="35" t="str">
        <f>VLOOKUP(U$11,[1]Графік!$E$5:$H$32,3,0)</f>
        <v>Р</v>
      </c>
      <c r="V189" s="35" t="str">
        <f>VLOOKUP(V$11,[1]Графік!$E$5:$H$32,3,0)</f>
        <v>Р</v>
      </c>
      <c r="W189" s="35" t="str">
        <f>VLOOKUP(W$11,[1]Графік!$E$5:$H$32,3,0)</f>
        <v>Р</v>
      </c>
      <c r="X189" s="35" t="str">
        <f>VLOOKUP(X$11,[1]Графік!$E$5:$H$32,3,0)</f>
        <v>ВВ</v>
      </c>
      <c r="Y189" s="35" t="str">
        <f>VLOOKUP(Y$11,[1]Графік!$E$5:$H$32,3,0)</f>
        <v>ВВ</v>
      </c>
      <c r="Z189" s="35" t="str">
        <f>VLOOKUP(Z$11,[1]Графік!$E$5:$H$32,3,0)</f>
        <v>Р</v>
      </c>
      <c r="AA189" s="35" t="str">
        <f>VLOOKUP(AA$11,[1]Графік!$E$5:$H$32,3,0)</f>
        <v>Р</v>
      </c>
      <c r="AB189" s="35" t="str">
        <f>VLOOKUP(AB$11,[1]Графік!$E$5:$H$32,3,0)</f>
        <v>Р</v>
      </c>
      <c r="AC189" s="35" t="str">
        <f>VLOOKUP(AC$11,[1]Графік!$E$5:$H$32,3,0)</f>
        <v>Р</v>
      </c>
      <c r="AD189" s="35" t="str">
        <f>VLOOKUP(AD$11,[1]Графік!$E$5:$H$32,3,0)</f>
        <v>ВВ</v>
      </c>
      <c r="AE189" s="35" t="str">
        <f>VLOOKUP(AE$11,[1]Графік!$E$5:$H$32,3,0)</f>
        <v>ВВ</v>
      </c>
      <c r="AF189" s="35" t="str">
        <f>VLOOKUP(AF$11,[1]Графік!$E$5:$H$32,3,0)</f>
        <v>Р</v>
      </c>
      <c r="AG189" s="35" t="str">
        <f>VLOOKUP(AG$11,[1]Графік!$E$5:$H$32,3,0)</f>
        <v>Р</v>
      </c>
      <c r="AH189" s="35"/>
      <c r="AI189" s="35"/>
      <c r="AJ189" s="36"/>
      <c r="AK189" s="162">
        <f ca="1">SUMIF($F189:$AJ192,"Р",$F190:$AJ190)</f>
        <v>144</v>
      </c>
      <c r="AL189" s="156">
        <f ca="1">SUMIF($F191:$AJ192,"НУ",$F192:$AJ192)</f>
        <v>0</v>
      </c>
      <c r="AM189" s="127">
        <f ca="1">SUMIF(F189:AJ192,"РВ",F190:AJ190)</f>
        <v>0</v>
      </c>
      <c r="AN189" s="130">
        <f ca="1">AK189+AL189+AM189</f>
        <v>144</v>
      </c>
      <c r="AO189" s="133">
        <f ca="1">AK189/8</f>
        <v>18</v>
      </c>
      <c r="AP189" s="136">
        <f>COUNTIF($F189:$AJ192,"=ВВ")</f>
        <v>10</v>
      </c>
      <c r="AQ189" s="136">
        <f>COUNTIF($F189:$AJ192,"=В")</f>
        <v>0</v>
      </c>
      <c r="AR189" s="124">
        <f>COUNTIF($F189:$AJ192,"=НА")</f>
        <v>0</v>
      </c>
      <c r="AS189" s="124">
        <f>COUNTIF(F189:AJ192,"=ТН")</f>
        <v>0</v>
      </c>
      <c r="AT189" s="124">
        <f>COUNTIF($F189:$AJ192,"=ВД")</f>
        <v>0</v>
      </c>
      <c r="AU189" s="124">
        <f>COUNTIF($F189:$AJ192,"=ВП")</f>
        <v>0</v>
      </c>
      <c r="AV189" s="124">
        <f>COUNTIF($F189:$AJ192,"=ДД")</f>
        <v>0</v>
      </c>
      <c r="AW189" s="124">
        <f>COUNTIF($F189:$AJ192,"=П")</f>
        <v>0</v>
      </c>
      <c r="AX189" s="124">
        <f>COUNTIF($F189:$AJ192,"=ПР")</f>
        <v>0</v>
      </c>
      <c r="AY189" s="95">
        <f>COUNTIF($F189:$AJ192,"=І")</f>
        <v>0</v>
      </c>
      <c r="AZ189" s="95">
        <f>COUNTIF($F189:$AJ192,"=НЗ")</f>
        <v>0</v>
      </c>
      <c r="BA189" s="97" t="str">
        <f>IF(C189&gt;1,[1]Графік!$H$36,"")</f>
        <v/>
      </c>
    </row>
    <row r="190" spans="1:53" ht="12.75" customHeight="1" x14ac:dyDescent="0.25">
      <c r="A190" s="141"/>
      <c r="B190" s="144"/>
      <c r="C190" s="147"/>
      <c r="D190" s="150"/>
      <c r="E190" s="51"/>
      <c r="F190" s="38" t="str">
        <f t="shared" ref="F190:AG190" si="88">IF(F189="Р",8,"")</f>
        <v/>
      </c>
      <c r="G190" s="39" t="str">
        <f t="shared" si="88"/>
        <v/>
      </c>
      <c r="H190" s="39">
        <f t="shared" si="88"/>
        <v>8</v>
      </c>
      <c r="I190" s="39">
        <f t="shared" si="88"/>
        <v>8</v>
      </c>
      <c r="J190" s="39">
        <f t="shared" si="88"/>
        <v>8</v>
      </c>
      <c r="K190" s="39">
        <f t="shared" si="88"/>
        <v>8</v>
      </c>
      <c r="L190" s="39" t="str">
        <f t="shared" si="88"/>
        <v/>
      </c>
      <c r="M190" s="39" t="str">
        <f t="shared" si="88"/>
        <v/>
      </c>
      <c r="N190" s="39">
        <f t="shared" si="88"/>
        <v>8</v>
      </c>
      <c r="O190" s="39">
        <f t="shared" si="88"/>
        <v>8</v>
      </c>
      <c r="P190" s="39">
        <f t="shared" si="88"/>
        <v>8</v>
      </c>
      <c r="Q190" s="39">
        <f t="shared" si="88"/>
        <v>8</v>
      </c>
      <c r="R190" s="39" t="str">
        <f t="shared" si="88"/>
        <v/>
      </c>
      <c r="S190" s="39" t="str">
        <f t="shared" si="88"/>
        <v/>
      </c>
      <c r="T190" s="39">
        <f t="shared" si="88"/>
        <v>8</v>
      </c>
      <c r="U190" s="39">
        <f t="shared" si="88"/>
        <v>8</v>
      </c>
      <c r="V190" s="39">
        <f t="shared" si="88"/>
        <v>8</v>
      </c>
      <c r="W190" s="39">
        <f t="shared" si="88"/>
        <v>8</v>
      </c>
      <c r="X190" s="39" t="str">
        <f t="shared" si="88"/>
        <v/>
      </c>
      <c r="Y190" s="39" t="str">
        <f t="shared" si="88"/>
        <v/>
      </c>
      <c r="Z190" s="39">
        <f t="shared" si="88"/>
        <v>8</v>
      </c>
      <c r="AA190" s="39">
        <f t="shared" si="88"/>
        <v>8</v>
      </c>
      <c r="AB190" s="39">
        <f t="shared" si="88"/>
        <v>8</v>
      </c>
      <c r="AC190" s="39">
        <f t="shared" si="88"/>
        <v>8</v>
      </c>
      <c r="AD190" s="39" t="str">
        <f t="shared" si="88"/>
        <v/>
      </c>
      <c r="AE190" s="39" t="str">
        <f t="shared" si="88"/>
        <v/>
      </c>
      <c r="AF190" s="39">
        <f t="shared" si="88"/>
        <v>8</v>
      </c>
      <c r="AG190" s="39">
        <f t="shared" si="88"/>
        <v>8</v>
      </c>
      <c r="AH190" s="39"/>
      <c r="AI190" s="39"/>
      <c r="AJ190" s="40"/>
      <c r="AK190" s="162"/>
      <c r="AL190" s="156"/>
      <c r="AM190" s="127"/>
      <c r="AN190" s="130"/>
      <c r="AO190" s="133"/>
      <c r="AP190" s="136"/>
      <c r="AQ190" s="136"/>
      <c r="AR190" s="124"/>
      <c r="AS190" s="124"/>
      <c r="AT190" s="124"/>
      <c r="AU190" s="124"/>
      <c r="AV190" s="124"/>
      <c r="AW190" s="124"/>
      <c r="AX190" s="124"/>
      <c r="AY190" s="95"/>
      <c r="AZ190" s="95"/>
      <c r="BA190" s="98"/>
    </row>
    <row r="191" spans="1:53" ht="12.75" customHeight="1" x14ac:dyDescent="0.25">
      <c r="A191" s="141"/>
      <c r="B191" s="144"/>
      <c r="C191" s="147"/>
      <c r="D191" s="150"/>
      <c r="E191" s="51"/>
      <c r="F191" s="42" t="str">
        <f t="shared" ref="F191:AJ191" si="89">IF(F192&gt;0,"НУ","")</f>
        <v/>
      </c>
      <c r="G191" s="43" t="str">
        <f t="shared" si="89"/>
        <v/>
      </c>
      <c r="H191" s="43" t="str">
        <f t="shared" si="89"/>
        <v/>
      </c>
      <c r="I191" s="43" t="str">
        <f t="shared" si="89"/>
        <v/>
      </c>
      <c r="J191" s="43" t="str">
        <f t="shared" si="89"/>
        <v/>
      </c>
      <c r="K191" s="43" t="str">
        <f t="shared" si="89"/>
        <v/>
      </c>
      <c r="L191" s="43" t="str">
        <f t="shared" si="89"/>
        <v/>
      </c>
      <c r="M191" s="43" t="str">
        <f t="shared" si="89"/>
        <v/>
      </c>
      <c r="N191" s="43" t="str">
        <f t="shared" si="89"/>
        <v/>
      </c>
      <c r="O191" s="43" t="str">
        <f t="shared" si="89"/>
        <v/>
      </c>
      <c r="P191" s="43" t="str">
        <f t="shared" si="89"/>
        <v/>
      </c>
      <c r="Q191" s="43" t="str">
        <f t="shared" si="89"/>
        <v/>
      </c>
      <c r="R191" s="43" t="str">
        <f t="shared" si="89"/>
        <v/>
      </c>
      <c r="S191" s="43" t="str">
        <f t="shared" si="89"/>
        <v/>
      </c>
      <c r="T191" s="43" t="str">
        <f t="shared" si="89"/>
        <v/>
      </c>
      <c r="U191" s="43" t="str">
        <f t="shared" si="89"/>
        <v/>
      </c>
      <c r="V191" s="43" t="str">
        <f t="shared" si="89"/>
        <v/>
      </c>
      <c r="W191" s="43" t="str">
        <f t="shared" si="89"/>
        <v/>
      </c>
      <c r="X191" s="43" t="str">
        <f t="shared" si="89"/>
        <v/>
      </c>
      <c r="Y191" s="43" t="str">
        <f t="shared" si="89"/>
        <v/>
      </c>
      <c r="Z191" s="43" t="str">
        <f t="shared" si="89"/>
        <v/>
      </c>
      <c r="AA191" s="43" t="str">
        <f t="shared" si="89"/>
        <v/>
      </c>
      <c r="AB191" s="43" t="str">
        <f t="shared" si="89"/>
        <v/>
      </c>
      <c r="AC191" s="43" t="str">
        <f t="shared" si="89"/>
        <v/>
      </c>
      <c r="AD191" s="43" t="str">
        <f t="shared" si="89"/>
        <v/>
      </c>
      <c r="AE191" s="43" t="str">
        <f t="shared" si="89"/>
        <v/>
      </c>
      <c r="AF191" s="43" t="str">
        <f t="shared" si="89"/>
        <v/>
      </c>
      <c r="AG191" s="43" t="str">
        <f t="shared" si="89"/>
        <v/>
      </c>
      <c r="AH191" s="44" t="str">
        <f t="shared" si="89"/>
        <v/>
      </c>
      <c r="AI191" s="44" t="str">
        <f t="shared" si="89"/>
        <v/>
      </c>
      <c r="AJ191" s="45" t="str">
        <f t="shared" si="89"/>
        <v/>
      </c>
      <c r="AK191" s="162"/>
      <c r="AL191" s="156"/>
      <c r="AM191" s="127"/>
      <c r="AN191" s="130"/>
      <c r="AO191" s="133"/>
      <c r="AP191" s="136"/>
      <c r="AQ191" s="136"/>
      <c r="AR191" s="124"/>
      <c r="AS191" s="124"/>
      <c r="AT191" s="124"/>
      <c r="AU191" s="124"/>
      <c r="AV191" s="124"/>
      <c r="AW191" s="124"/>
      <c r="AX191" s="124"/>
      <c r="AY191" s="95"/>
      <c r="AZ191" s="95"/>
      <c r="BA191" s="98"/>
    </row>
    <row r="192" spans="1:53" ht="13.5" customHeight="1" thickBot="1" x14ac:dyDescent="0.3">
      <c r="A192" s="142"/>
      <c r="B192" s="145"/>
      <c r="C192" s="148"/>
      <c r="D192" s="151"/>
      <c r="E192" s="52"/>
      <c r="F192" s="47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9"/>
      <c r="AK192" s="163"/>
      <c r="AL192" s="157"/>
      <c r="AM192" s="128"/>
      <c r="AN192" s="131"/>
      <c r="AO192" s="134"/>
      <c r="AP192" s="137"/>
      <c r="AQ192" s="137"/>
      <c r="AR192" s="125"/>
      <c r="AS192" s="125"/>
      <c r="AT192" s="125"/>
      <c r="AU192" s="125"/>
      <c r="AV192" s="125"/>
      <c r="AW192" s="125"/>
      <c r="AX192" s="125"/>
      <c r="AY192" s="96"/>
      <c r="AZ192" s="96"/>
      <c r="BA192" s="99"/>
    </row>
    <row r="193" spans="1:53" ht="12.75" customHeight="1" x14ac:dyDescent="0.25">
      <c r="A193" s="140">
        <v>46</v>
      </c>
      <c r="B193" s="143" t="str">
        <f>IFERROR(VLOOKUP($C193,[1]Списки!$A$1:$C$3999,2,0),"")</f>
        <v/>
      </c>
      <c r="C193" s="146"/>
      <c r="D193" s="149" t="str">
        <f>IFERROR(VLOOKUP($C193,[1]Списки!$A$1:$C$3999,3,0),"")</f>
        <v/>
      </c>
      <c r="E193" s="50"/>
      <c r="F193" s="34" t="str">
        <f>VLOOKUP(F$11,[1]Графік!$E$5:$H$32,3,0)</f>
        <v>ВВ</v>
      </c>
      <c r="G193" s="35" t="str">
        <f>VLOOKUP(G$11,[1]Графік!$E$5:$H$32,3,0)</f>
        <v>ВВ</v>
      </c>
      <c r="H193" s="35" t="str">
        <f>VLOOKUP(H$11,[1]Графік!$E$5:$H$32,3,0)</f>
        <v>Р</v>
      </c>
      <c r="I193" s="35" t="str">
        <f>VLOOKUP(I$11,[1]Графік!$E$5:$H$32,3,0)</f>
        <v>Р</v>
      </c>
      <c r="J193" s="35" t="str">
        <f>VLOOKUP(J$11,[1]Графік!$E$5:$H$32,3,0)</f>
        <v>Р</v>
      </c>
      <c r="K193" s="35" t="str">
        <f>VLOOKUP(K$11,[1]Графік!$E$5:$H$32,3,0)</f>
        <v>Р</v>
      </c>
      <c r="L193" s="35" t="str">
        <f>VLOOKUP(L$11,[1]Графік!$E$5:$H$32,3,0)</f>
        <v>ВВ</v>
      </c>
      <c r="M193" s="35" t="str">
        <f>VLOOKUP(M$11,[1]Графік!$E$5:$H$32,3,0)</f>
        <v>ВВ</v>
      </c>
      <c r="N193" s="35" t="str">
        <f>VLOOKUP(N$11,[1]Графік!$E$5:$H$32,3,0)</f>
        <v>Р</v>
      </c>
      <c r="O193" s="35" t="str">
        <f>VLOOKUP(O$11,[1]Графік!$E$5:$H$32,3,0)</f>
        <v>Р</v>
      </c>
      <c r="P193" s="35" t="str">
        <f>VLOOKUP(P$11,[1]Графік!$E$5:$H$32,3,0)</f>
        <v>Р</v>
      </c>
      <c r="Q193" s="35" t="str">
        <f>VLOOKUP(Q$11,[1]Графік!$E$5:$H$32,3,0)</f>
        <v>Р</v>
      </c>
      <c r="R193" s="35" t="str">
        <f>VLOOKUP(R$11,[1]Графік!$E$5:$H$32,3,0)</f>
        <v>ВВ</v>
      </c>
      <c r="S193" s="35" t="str">
        <f>VLOOKUP(S$11,[1]Графік!$E$5:$H$32,3,0)</f>
        <v>ВВ</v>
      </c>
      <c r="T193" s="35" t="str">
        <f>VLOOKUP(T$11,[1]Графік!$E$5:$H$32,3,0)</f>
        <v>Р</v>
      </c>
      <c r="U193" s="35" t="str">
        <f>VLOOKUP(U$11,[1]Графік!$E$5:$H$32,3,0)</f>
        <v>Р</v>
      </c>
      <c r="V193" s="35" t="str">
        <f>VLOOKUP(V$11,[1]Графік!$E$5:$H$32,3,0)</f>
        <v>Р</v>
      </c>
      <c r="W193" s="35" t="str">
        <f>VLOOKUP(W$11,[1]Графік!$E$5:$H$32,3,0)</f>
        <v>Р</v>
      </c>
      <c r="X193" s="35" t="str">
        <f>VLOOKUP(X$11,[1]Графік!$E$5:$H$32,3,0)</f>
        <v>ВВ</v>
      </c>
      <c r="Y193" s="35" t="str">
        <f>VLOOKUP(Y$11,[1]Графік!$E$5:$H$32,3,0)</f>
        <v>ВВ</v>
      </c>
      <c r="Z193" s="35" t="str">
        <f>VLOOKUP(Z$11,[1]Графік!$E$5:$H$32,3,0)</f>
        <v>Р</v>
      </c>
      <c r="AA193" s="35" t="str">
        <f>VLOOKUP(AA$11,[1]Графік!$E$5:$H$32,3,0)</f>
        <v>Р</v>
      </c>
      <c r="AB193" s="35" t="str">
        <f>VLOOKUP(AB$11,[1]Графік!$E$5:$H$32,3,0)</f>
        <v>Р</v>
      </c>
      <c r="AC193" s="35" t="str">
        <f>VLOOKUP(AC$11,[1]Графік!$E$5:$H$32,3,0)</f>
        <v>Р</v>
      </c>
      <c r="AD193" s="35" t="str">
        <f>VLOOKUP(AD$11,[1]Графік!$E$5:$H$32,3,0)</f>
        <v>ВВ</v>
      </c>
      <c r="AE193" s="35" t="str">
        <f>VLOOKUP(AE$11,[1]Графік!$E$5:$H$32,3,0)</f>
        <v>ВВ</v>
      </c>
      <c r="AF193" s="35" t="str">
        <f>VLOOKUP(AF$11,[1]Графік!$E$5:$H$32,3,0)</f>
        <v>Р</v>
      </c>
      <c r="AG193" s="35" t="str">
        <f>VLOOKUP(AG$11,[1]Графік!$E$5:$H$32,3,0)</f>
        <v>Р</v>
      </c>
      <c r="AH193" s="35"/>
      <c r="AI193" s="35"/>
      <c r="AJ193" s="36"/>
      <c r="AK193" s="162">
        <f ca="1">SUMIF($F193:$AJ196,"Р",$F194:$AJ194)</f>
        <v>144</v>
      </c>
      <c r="AL193" s="156">
        <f ca="1">SUMIF($F195:$AJ196,"НУ",$F196:$AJ196)</f>
        <v>0</v>
      </c>
      <c r="AM193" s="127">
        <f ca="1">SUMIF(F193:AJ196,"РВ",F194:AJ194)</f>
        <v>0</v>
      </c>
      <c r="AN193" s="130">
        <f ca="1">AK193+AL193+AM193</f>
        <v>144</v>
      </c>
      <c r="AO193" s="133">
        <f ca="1">AK193/8</f>
        <v>18</v>
      </c>
      <c r="AP193" s="136">
        <f>COUNTIF($F193:$AJ196,"=ВВ")</f>
        <v>10</v>
      </c>
      <c r="AQ193" s="136">
        <f>COUNTIF($F193:$AJ196,"=В")</f>
        <v>0</v>
      </c>
      <c r="AR193" s="124">
        <f>COUNTIF($F193:$AJ196,"=НА")</f>
        <v>0</v>
      </c>
      <c r="AS193" s="124">
        <f>COUNTIF(F193:AJ196,"=ТН")</f>
        <v>0</v>
      </c>
      <c r="AT193" s="124">
        <f>COUNTIF($F193:$AJ196,"=ВД")</f>
        <v>0</v>
      </c>
      <c r="AU193" s="124">
        <f>COUNTIF($F193:$AJ196,"=ВП")</f>
        <v>0</v>
      </c>
      <c r="AV193" s="124">
        <f>COUNTIF($F193:$AJ196,"=ДД")</f>
        <v>0</v>
      </c>
      <c r="AW193" s="124">
        <f>COUNTIF($F193:$AJ196,"=П")</f>
        <v>0</v>
      </c>
      <c r="AX193" s="124">
        <f>COUNTIF($F193:$AJ196,"=ПР")</f>
        <v>0</v>
      </c>
      <c r="AY193" s="95">
        <f>COUNTIF($F193:$AJ196,"=І")</f>
        <v>0</v>
      </c>
      <c r="AZ193" s="95">
        <f>COUNTIF($F193:$AJ196,"=НЗ")</f>
        <v>0</v>
      </c>
      <c r="BA193" s="97" t="str">
        <f>IF(C193&gt;1,[1]Графік!$H$36,"")</f>
        <v/>
      </c>
    </row>
    <row r="194" spans="1:53" ht="12.75" customHeight="1" x14ac:dyDescent="0.25">
      <c r="A194" s="141"/>
      <c r="B194" s="144"/>
      <c r="C194" s="147"/>
      <c r="D194" s="150"/>
      <c r="E194" s="51"/>
      <c r="F194" s="38" t="str">
        <f t="shared" ref="F194:AG194" si="90">IF(F193="Р",8,"")</f>
        <v/>
      </c>
      <c r="G194" s="39" t="str">
        <f t="shared" si="90"/>
        <v/>
      </c>
      <c r="H194" s="39">
        <f t="shared" si="90"/>
        <v>8</v>
      </c>
      <c r="I194" s="39">
        <f t="shared" si="90"/>
        <v>8</v>
      </c>
      <c r="J194" s="39">
        <f t="shared" si="90"/>
        <v>8</v>
      </c>
      <c r="K194" s="39">
        <f t="shared" si="90"/>
        <v>8</v>
      </c>
      <c r="L194" s="39" t="str">
        <f t="shared" si="90"/>
        <v/>
      </c>
      <c r="M194" s="39" t="str">
        <f t="shared" si="90"/>
        <v/>
      </c>
      <c r="N194" s="39">
        <f t="shared" si="90"/>
        <v>8</v>
      </c>
      <c r="O194" s="39">
        <f t="shared" si="90"/>
        <v>8</v>
      </c>
      <c r="P194" s="39">
        <f t="shared" si="90"/>
        <v>8</v>
      </c>
      <c r="Q194" s="39">
        <f t="shared" si="90"/>
        <v>8</v>
      </c>
      <c r="R194" s="39" t="str">
        <f t="shared" si="90"/>
        <v/>
      </c>
      <c r="S194" s="39" t="str">
        <f t="shared" si="90"/>
        <v/>
      </c>
      <c r="T194" s="39">
        <f t="shared" si="90"/>
        <v>8</v>
      </c>
      <c r="U194" s="39">
        <f t="shared" si="90"/>
        <v>8</v>
      </c>
      <c r="V194" s="39">
        <f t="shared" si="90"/>
        <v>8</v>
      </c>
      <c r="W194" s="39">
        <f t="shared" si="90"/>
        <v>8</v>
      </c>
      <c r="X194" s="39" t="str">
        <f t="shared" si="90"/>
        <v/>
      </c>
      <c r="Y194" s="39" t="str">
        <f t="shared" si="90"/>
        <v/>
      </c>
      <c r="Z194" s="39">
        <f t="shared" si="90"/>
        <v>8</v>
      </c>
      <c r="AA194" s="39">
        <f t="shared" si="90"/>
        <v>8</v>
      </c>
      <c r="AB194" s="39">
        <f t="shared" si="90"/>
        <v>8</v>
      </c>
      <c r="AC194" s="39">
        <f t="shared" si="90"/>
        <v>8</v>
      </c>
      <c r="AD194" s="39" t="str">
        <f t="shared" si="90"/>
        <v/>
      </c>
      <c r="AE194" s="39" t="str">
        <f t="shared" si="90"/>
        <v/>
      </c>
      <c r="AF194" s="39">
        <f t="shared" si="90"/>
        <v>8</v>
      </c>
      <c r="AG194" s="39">
        <f t="shared" si="90"/>
        <v>8</v>
      </c>
      <c r="AH194" s="39"/>
      <c r="AI194" s="39"/>
      <c r="AJ194" s="40"/>
      <c r="AK194" s="162"/>
      <c r="AL194" s="156"/>
      <c r="AM194" s="127"/>
      <c r="AN194" s="130"/>
      <c r="AO194" s="133"/>
      <c r="AP194" s="136"/>
      <c r="AQ194" s="136"/>
      <c r="AR194" s="124"/>
      <c r="AS194" s="124"/>
      <c r="AT194" s="124"/>
      <c r="AU194" s="124"/>
      <c r="AV194" s="124"/>
      <c r="AW194" s="124"/>
      <c r="AX194" s="124"/>
      <c r="AY194" s="95"/>
      <c r="AZ194" s="95"/>
      <c r="BA194" s="98"/>
    </row>
    <row r="195" spans="1:53" ht="12.75" customHeight="1" x14ac:dyDescent="0.25">
      <c r="A195" s="141"/>
      <c r="B195" s="144"/>
      <c r="C195" s="147"/>
      <c r="D195" s="150"/>
      <c r="E195" s="51"/>
      <c r="F195" s="42" t="str">
        <f t="shared" ref="F195:AJ195" si="91">IF(F196&gt;0,"НУ","")</f>
        <v/>
      </c>
      <c r="G195" s="43" t="str">
        <f t="shared" si="91"/>
        <v/>
      </c>
      <c r="H195" s="43" t="str">
        <f t="shared" si="91"/>
        <v/>
      </c>
      <c r="I195" s="43" t="str">
        <f t="shared" si="91"/>
        <v/>
      </c>
      <c r="J195" s="43" t="str">
        <f t="shared" si="91"/>
        <v/>
      </c>
      <c r="K195" s="43" t="str">
        <f t="shared" si="91"/>
        <v/>
      </c>
      <c r="L195" s="43" t="str">
        <f t="shared" si="91"/>
        <v/>
      </c>
      <c r="M195" s="43" t="str">
        <f t="shared" si="91"/>
        <v/>
      </c>
      <c r="N195" s="43" t="str">
        <f t="shared" si="91"/>
        <v/>
      </c>
      <c r="O195" s="43" t="str">
        <f t="shared" si="91"/>
        <v/>
      </c>
      <c r="P195" s="43" t="str">
        <f t="shared" si="91"/>
        <v/>
      </c>
      <c r="Q195" s="43" t="str">
        <f t="shared" si="91"/>
        <v/>
      </c>
      <c r="R195" s="43" t="str">
        <f t="shared" si="91"/>
        <v/>
      </c>
      <c r="S195" s="43" t="str">
        <f t="shared" si="91"/>
        <v/>
      </c>
      <c r="T195" s="43" t="str">
        <f t="shared" si="91"/>
        <v/>
      </c>
      <c r="U195" s="43" t="str">
        <f t="shared" si="91"/>
        <v/>
      </c>
      <c r="V195" s="43" t="str">
        <f t="shared" si="91"/>
        <v/>
      </c>
      <c r="W195" s="43" t="str">
        <f t="shared" si="91"/>
        <v/>
      </c>
      <c r="X195" s="43" t="str">
        <f t="shared" si="91"/>
        <v/>
      </c>
      <c r="Y195" s="43" t="str">
        <f t="shared" si="91"/>
        <v/>
      </c>
      <c r="Z195" s="43" t="str">
        <f t="shared" si="91"/>
        <v/>
      </c>
      <c r="AA195" s="43" t="str">
        <f t="shared" si="91"/>
        <v/>
      </c>
      <c r="AB195" s="43" t="str">
        <f t="shared" si="91"/>
        <v/>
      </c>
      <c r="AC195" s="43" t="str">
        <f t="shared" si="91"/>
        <v/>
      </c>
      <c r="AD195" s="43" t="str">
        <f t="shared" si="91"/>
        <v/>
      </c>
      <c r="AE195" s="43" t="str">
        <f t="shared" si="91"/>
        <v/>
      </c>
      <c r="AF195" s="43" t="str">
        <f t="shared" si="91"/>
        <v/>
      </c>
      <c r="AG195" s="43" t="str">
        <f t="shared" si="91"/>
        <v/>
      </c>
      <c r="AH195" s="44" t="str">
        <f t="shared" si="91"/>
        <v/>
      </c>
      <c r="AI195" s="44" t="str">
        <f t="shared" si="91"/>
        <v/>
      </c>
      <c r="AJ195" s="45" t="str">
        <f t="shared" si="91"/>
        <v/>
      </c>
      <c r="AK195" s="162"/>
      <c r="AL195" s="156"/>
      <c r="AM195" s="127"/>
      <c r="AN195" s="130"/>
      <c r="AO195" s="133"/>
      <c r="AP195" s="136"/>
      <c r="AQ195" s="136"/>
      <c r="AR195" s="124"/>
      <c r="AS195" s="124"/>
      <c r="AT195" s="124"/>
      <c r="AU195" s="124"/>
      <c r="AV195" s="124"/>
      <c r="AW195" s="124"/>
      <c r="AX195" s="124"/>
      <c r="AY195" s="95"/>
      <c r="AZ195" s="95"/>
      <c r="BA195" s="98"/>
    </row>
    <row r="196" spans="1:53" ht="13.5" customHeight="1" thickBot="1" x14ac:dyDescent="0.3">
      <c r="A196" s="142"/>
      <c r="B196" s="145"/>
      <c r="C196" s="148"/>
      <c r="D196" s="151"/>
      <c r="E196" s="52"/>
      <c r="F196" s="47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9"/>
      <c r="AK196" s="163"/>
      <c r="AL196" s="157"/>
      <c r="AM196" s="128"/>
      <c r="AN196" s="131"/>
      <c r="AO196" s="134"/>
      <c r="AP196" s="137"/>
      <c r="AQ196" s="137"/>
      <c r="AR196" s="125"/>
      <c r="AS196" s="125"/>
      <c r="AT196" s="125"/>
      <c r="AU196" s="125"/>
      <c r="AV196" s="125"/>
      <c r="AW196" s="125"/>
      <c r="AX196" s="125"/>
      <c r="AY196" s="96"/>
      <c r="AZ196" s="96"/>
      <c r="BA196" s="99"/>
    </row>
    <row r="197" spans="1:53" ht="12.75" customHeight="1" x14ac:dyDescent="0.25">
      <c r="A197" s="140">
        <v>47</v>
      </c>
      <c r="B197" s="143" t="str">
        <f>IFERROR(VLOOKUP($C197,[1]Списки!$A$1:$C$3999,2,0),"")</f>
        <v/>
      </c>
      <c r="C197" s="146"/>
      <c r="D197" s="149" t="str">
        <f>IFERROR(VLOOKUP($C197,[1]Списки!$A$1:$C$3999,3,0),"")</f>
        <v/>
      </c>
      <c r="E197" s="50"/>
      <c r="F197" s="34" t="str">
        <f>VLOOKUP(F$11,[1]Графік!$E$5:$H$32,3,0)</f>
        <v>ВВ</v>
      </c>
      <c r="G197" s="35" t="str">
        <f>VLOOKUP(G$11,[1]Графік!$E$5:$H$32,3,0)</f>
        <v>ВВ</v>
      </c>
      <c r="H197" s="35" t="str">
        <f>VLOOKUP(H$11,[1]Графік!$E$5:$H$32,3,0)</f>
        <v>Р</v>
      </c>
      <c r="I197" s="35" t="str">
        <f>VLOOKUP(I$11,[1]Графік!$E$5:$H$32,3,0)</f>
        <v>Р</v>
      </c>
      <c r="J197" s="35" t="str">
        <f>VLOOKUP(J$11,[1]Графік!$E$5:$H$32,3,0)</f>
        <v>Р</v>
      </c>
      <c r="K197" s="35" t="str">
        <f>VLOOKUP(K$11,[1]Графік!$E$5:$H$32,3,0)</f>
        <v>Р</v>
      </c>
      <c r="L197" s="35" t="str">
        <f>VLOOKUP(L$11,[1]Графік!$E$5:$H$32,3,0)</f>
        <v>ВВ</v>
      </c>
      <c r="M197" s="35" t="str">
        <f>VLOOKUP(M$11,[1]Графік!$E$5:$H$32,3,0)</f>
        <v>ВВ</v>
      </c>
      <c r="N197" s="35" t="str">
        <f>VLOOKUP(N$11,[1]Графік!$E$5:$H$32,3,0)</f>
        <v>Р</v>
      </c>
      <c r="O197" s="35" t="str">
        <f>VLOOKUP(O$11,[1]Графік!$E$5:$H$32,3,0)</f>
        <v>Р</v>
      </c>
      <c r="P197" s="35" t="str">
        <f>VLOOKUP(P$11,[1]Графік!$E$5:$H$32,3,0)</f>
        <v>Р</v>
      </c>
      <c r="Q197" s="35" t="str">
        <f>VLOOKUP(Q$11,[1]Графік!$E$5:$H$32,3,0)</f>
        <v>Р</v>
      </c>
      <c r="R197" s="35" t="str">
        <f>VLOOKUP(R$11,[1]Графік!$E$5:$H$32,3,0)</f>
        <v>ВВ</v>
      </c>
      <c r="S197" s="35" t="str">
        <f>VLOOKUP(S$11,[1]Графік!$E$5:$H$32,3,0)</f>
        <v>ВВ</v>
      </c>
      <c r="T197" s="35" t="str">
        <f>VLOOKUP(T$11,[1]Графік!$E$5:$H$32,3,0)</f>
        <v>Р</v>
      </c>
      <c r="U197" s="35" t="str">
        <f>VLOOKUP(U$11,[1]Графік!$E$5:$H$32,3,0)</f>
        <v>Р</v>
      </c>
      <c r="V197" s="35" t="str">
        <f>VLOOKUP(V$11,[1]Графік!$E$5:$H$32,3,0)</f>
        <v>Р</v>
      </c>
      <c r="W197" s="35" t="str">
        <f>VLOOKUP(W$11,[1]Графік!$E$5:$H$32,3,0)</f>
        <v>Р</v>
      </c>
      <c r="X197" s="35" t="str">
        <f>VLOOKUP(X$11,[1]Графік!$E$5:$H$32,3,0)</f>
        <v>ВВ</v>
      </c>
      <c r="Y197" s="35" t="str">
        <f>VLOOKUP(Y$11,[1]Графік!$E$5:$H$32,3,0)</f>
        <v>ВВ</v>
      </c>
      <c r="Z197" s="35" t="str">
        <f>VLOOKUP(Z$11,[1]Графік!$E$5:$H$32,3,0)</f>
        <v>Р</v>
      </c>
      <c r="AA197" s="35" t="str">
        <f>VLOOKUP(AA$11,[1]Графік!$E$5:$H$32,3,0)</f>
        <v>Р</v>
      </c>
      <c r="AB197" s="35" t="str">
        <f>VLOOKUP(AB$11,[1]Графік!$E$5:$H$32,3,0)</f>
        <v>Р</v>
      </c>
      <c r="AC197" s="35" t="str">
        <f>VLOOKUP(AC$11,[1]Графік!$E$5:$H$32,3,0)</f>
        <v>Р</v>
      </c>
      <c r="AD197" s="35" t="str">
        <f>VLOOKUP(AD$11,[1]Графік!$E$5:$H$32,3,0)</f>
        <v>ВВ</v>
      </c>
      <c r="AE197" s="35" t="str">
        <f>VLOOKUP(AE$11,[1]Графік!$E$5:$H$32,3,0)</f>
        <v>ВВ</v>
      </c>
      <c r="AF197" s="35" t="str">
        <f>VLOOKUP(AF$11,[1]Графік!$E$5:$H$32,3,0)</f>
        <v>Р</v>
      </c>
      <c r="AG197" s="35" t="str">
        <f>VLOOKUP(AG$11,[1]Графік!$E$5:$H$32,3,0)</f>
        <v>Р</v>
      </c>
      <c r="AH197" s="35"/>
      <c r="AI197" s="35"/>
      <c r="AJ197" s="36"/>
      <c r="AK197" s="162">
        <f ca="1">SUMIF($F197:$AJ200,"Р",$F198:$AJ198)</f>
        <v>144</v>
      </c>
      <c r="AL197" s="156">
        <f ca="1">SUMIF($F199:$AJ200,"НУ",$F200:$AJ200)</f>
        <v>0</v>
      </c>
      <c r="AM197" s="127">
        <f ca="1">SUMIF(F197:AJ200,"РВ",F198:AJ198)</f>
        <v>0</v>
      </c>
      <c r="AN197" s="130">
        <f ca="1">AK197+AL197+AM197</f>
        <v>144</v>
      </c>
      <c r="AO197" s="133">
        <f ca="1">AK197/8</f>
        <v>18</v>
      </c>
      <c r="AP197" s="136">
        <f>COUNTIF($F197:$AJ200,"=ВВ")</f>
        <v>10</v>
      </c>
      <c r="AQ197" s="136">
        <f>COUNTIF($F197:$AJ200,"=В")</f>
        <v>0</v>
      </c>
      <c r="AR197" s="124">
        <f>COUNTIF($F197:$AJ200,"=НА")</f>
        <v>0</v>
      </c>
      <c r="AS197" s="124">
        <f>COUNTIF(F197:AJ200,"=ТН")</f>
        <v>0</v>
      </c>
      <c r="AT197" s="124">
        <f>COUNTIF($F197:$AJ200,"=ВД")</f>
        <v>0</v>
      </c>
      <c r="AU197" s="124">
        <f>COUNTIF($F197:$AJ200,"=ВП")</f>
        <v>0</v>
      </c>
      <c r="AV197" s="124">
        <f>COUNTIF($F197:$AJ200,"=ДД")</f>
        <v>0</v>
      </c>
      <c r="AW197" s="124">
        <f>COUNTIF($F197:$AJ200,"=П")</f>
        <v>0</v>
      </c>
      <c r="AX197" s="124">
        <f>COUNTIF($F197:$AJ200,"=ПР")</f>
        <v>0</v>
      </c>
      <c r="AY197" s="95">
        <f>COUNTIF($F197:$AJ200,"=І")</f>
        <v>0</v>
      </c>
      <c r="AZ197" s="95">
        <f>COUNTIF($F197:$AJ200,"=НЗ")</f>
        <v>0</v>
      </c>
      <c r="BA197" s="97" t="str">
        <f>IF(C197&gt;1,[1]Графік!$H$36,"")</f>
        <v/>
      </c>
    </row>
    <row r="198" spans="1:53" ht="12.75" customHeight="1" x14ac:dyDescent="0.25">
      <c r="A198" s="141"/>
      <c r="B198" s="144"/>
      <c r="C198" s="147"/>
      <c r="D198" s="150"/>
      <c r="E198" s="51"/>
      <c r="F198" s="38" t="str">
        <f t="shared" ref="F198:AG198" si="92">IF(F197="Р",8,"")</f>
        <v/>
      </c>
      <c r="G198" s="39" t="str">
        <f t="shared" si="92"/>
        <v/>
      </c>
      <c r="H198" s="39">
        <f t="shared" si="92"/>
        <v>8</v>
      </c>
      <c r="I198" s="39">
        <f t="shared" si="92"/>
        <v>8</v>
      </c>
      <c r="J198" s="39">
        <f t="shared" si="92"/>
        <v>8</v>
      </c>
      <c r="K198" s="39">
        <f t="shared" si="92"/>
        <v>8</v>
      </c>
      <c r="L198" s="39" t="str">
        <f t="shared" si="92"/>
        <v/>
      </c>
      <c r="M198" s="39" t="str">
        <f t="shared" si="92"/>
        <v/>
      </c>
      <c r="N198" s="39">
        <f t="shared" si="92"/>
        <v>8</v>
      </c>
      <c r="O198" s="39">
        <f t="shared" si="92"/>
        <v>8</v>
      </c>
      <c r="P198" s="39">
        <f t="shared" si="92"/>
        <v>8</v>
      </c>
      <c r="Q198" s="39">
        <f t="shared" si="92"/>
        <v>8</v>
      </c>
      <c r="R198" s="39" t="str">
        <f t="shared" si="92"/>
        <v/>
      </c>
      <c r="S198" s="39" t="str">
        <f t="shared" si="92"/>
        <v/>
      </c>
      <c r="T198" s="39">
        <f t="shared" si="92"/>
        <v>8</v>
      </c>
      <c r="U198" s="39">
        <f t="shared" si="92"/>
        <v>8</v>
      </c>
      <c r="V198" s="39">
        <f t="shared" si="92"/>
        <v>8</v>
      </c>
      <c r="W198" s="39">
        <f t="shared" si="92"/>
        <v>8</v>
      </c>
      <c r="X198" s="39" t="str">
        <f t="shared" si="92"/>
        <v/>
      </c>
      <c r="Y198" s="39" t="str">
        <f t="shared" si="92"/>
        <v/>
      </c>
      <c r="Z198" s="39">
        <f t="shared" si="92"/>
        <v>8</v>
      </c>
      <c r="AA198" s="39">
        <f t="shared" si="92"/>
        <v>8</v>
      </c>
      <c r="AB198" s="39">
        <f t="shared" si="92"/>
        <v>8</v>
      </c>
      <c r="AC198" s="39">
        <f t="shared" si="92"/>
        <v>8</v>
      </c>
      <c r="AD198" s="39" t="str">
        <f t="shared" si="92"/>
        <v/>
      </c>
      <c r="AE198" s="39" t="str">
        <f t="shared" si="92"/>
        <v/>
      </c>
      <c r="AF198" s="39">
        <f t="shared" si="92"/>
        <v>8</v>
      </c>
      <c r="AG198" s="39">
        <f t="shared" si="92"/>
        <v>8</v>
      </c>
      <c r="AH198" s="39"/>
      <c r="AI198" s="39"/>
      <c r="AJ198" s="40"/>
      <c r="AK198" s="162"/>
      <c r="AL198" s="156"/>
      <c r="AM198" s="127"/>
      <c r="AN198" s="130"/>
      <c r="AO198" s="133"/>
      <c r="AP198" s="136"/>
      <c r="AQ198" s="136"/>
      <c r="AR198" s="124"/>
      <c r="AS198" s="124"/>
      <c r="AT198" s="124"/>
      <c r="AU198" s="124"/>
      <c r="AV198" s="124"/>
      <c r="AW198" s="124"/>
      <c r="AX198" s="124"/>
      <c r="AY198" s="95"/>
      <c r="AZ198" s="95"/>
      <c r="BA198" s="98"/>
    </row>
    <row r="199" spans="1:53" ht="12.75" customHeight="1" x14ac:dyDescent="0.25">
      <c r="A199" s="141"/>
      <c r="B199" s="144"/>
      <c r="C199" s="147"/>
      <c r="D199" s="150"/>
      <c r="E199" s="51"/>
      <c r="F199" s="42" t="str">
        <f t="shared" ref="F199:AJ199" si="93">IF(F200&gt;0,"НУ","")</f>
        <v/>
      </c>
      <c r="G199" s="43" t="str">
        <f t="shared" si="93"/>
        <v/>
      </c>
      <c r="H199" s="43" t="str">
        <f t="shared" si="93"/>
        <v/>
      </c>
      <c r="I199" s="43" t="str">
        <f t="shared" si="93"/>
        <v/>
      </c>
      <c r="J199" s="43" t="str">
        <f t="shared" si="93"/>
        <v/>
      </c>
      <c r="K199" s="43" t="str">
        <f t="shared" si="93"/>
        <v/>
      </c>
      <c r="L199" s="43" t="str">
        <f t="shared" si="93"/>
        <v/>
      </c>
      <c r="M199" s="43" t="str">
        <f t="shared" si="93"/>
        <v/>
      </c>
      <c r="N199" s="43" t="str">
        <f t="shared" si="93"/>
        <v/>
      </c>
      <c r="O199" s="43" t="str">
        <f t="shared" si="93"/>
        <v/>
      </c>
      <c r="P199" s="43" t="str">
        <f t="shared" si="93"/>
        <v/>
      </c>
      <c r="Q199" s="43" t="str">
        <f t="shared" si="93"/>
        <v/>
      </c>
      <c r="R199" s="43" t="str">
        <f t="shared" si="93"/>
        <v/>
      </c>
      <c r="S199" s="43" t="str">
        <f t="shared" si="93"/>
        <v/>
      </c>
      <c r="T199" s="43" t="str">
        <f t="shared" si="93"/>
        <v/>
      </c>
      <c r="U199" s="43" t="str">
        <f t="shared" si="93"/>
        <v/>
      </c>
      <c r="V199" s="43" t="str">
        <f t="shared" si="93"/>
        <v/>
      </c>
      <c r="W199" s="43" t="str">
        <f t="shared" si="93"/>
        <v/>
      </c>
      <c r="X199" s="43" t="str">
        <f t="shared" si="93"/>
        <v/>
      </c>
      <c r="Y199" s="43" t="str">
        <f t="shared" si="93"/>
        <v/>
      </c>
      <c r="Z199" s="43" t="str">
        <f t="shared" si="93"/>
        <v/>
      </c>
      <c r="AA199" s="43" t="str">
        <f t="shared" si="93"/>
        <v/>
      </c>
      <c r="AB199" s="43" t="str">
        <f t="shared" si="93"/>
        <v/>
      </c>
      <c r="AC199" s="43" t="str">
        <f t="shared" si="93"/>
        <v/>
      </c>
      <c r="AD199" s="43" t="str">
        <f t="shared" si="93"/>
        <v/>
      </c>
      <c r="AE199" s="43" t="str">
        <f t="shared" si="93"/>
        <v/>
      </c>
      <c r="AF199" s="43" t="str">
        <f t="shared" si="93"/>
        <v/>
      </c>
      <c r="AG199" s="43" t="str">
        <f t="shared" si="93"/>
        <v/>
      </c>
      <c r="AH199" s="44" t="str">
        <f t="shared" si="93"/>
        <v/>
      </c>
      <c r="AI199" s="44" t="str">
        <f t="shared" si="93"/>
        <v/>
      </c>
      <c r="AJ199" s="45" t="str">
        <f t="shared" si="93"/>
        <v/>
      </c>
      <c r="AK199" s="162"/>
      <c r="AL199" s="156"/>
      <c r="AM199" s="127"/>
      <c r="AN199" s="130"/>
      <c r="AO199" s="133"/>
      <c r="AP199" s="136"/>
      <c r="AQ199" s="136"/>
      <c r="AR199" s="124"/>
      <c r="AS199" s="124"/>
      <c r="AT199" s="124"/>
      <c r="AU199" s="124"/>
      <c r="AV199" s="124"/>
      <c r="AW199" s="124"/>
      <c r="AX199" s="124"/>
      <c r="AY199" s="95"/>
      <c r="AZ199" s="95"/>
      <c r="BA199" s="98"/>
    </row>
    <row r="200" spans="1:53" ht="13.5" customHeight="1" thickBot="1" x14ac:dyDescent="0.3">
      <c r="A200" s="142"/>
      <c r="B200" s="145"/>
      <c r="C200" s="148"/>
      <c r="D200" s="151"/>
      <c r="E200" s="52"/>
      <c r="F200" s="47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9"/>
      <c r="AK200" s="163"/>
      <c r="AL200" s="157"/>
      <c r="AM200" s="128"/>
      <c r="AN200" s="131"/>
      <c r="AO200" s="134"/>
      <c r="AP200" s="137"/>
      <c r="AQ200" s="137"/>
      <c r="AR200" s="125"/>
      <c r="AS200" s="125"/>
      <c r="AT200" s="125"/>
      <c r="AU200" s="125"/>
      <c r="AV200" s="125"/>
      <c r="AW200" s="125"/>
      <c r="AX200" s="125"/>
      <c r="AY200" s="96"/>
      <c r="AZ200" s="96"/>
      <c r="BA200" s="99"/>
    </row>
    <row r="201" spans="1:53" ht="12.75" customHeight="1" x14ac:dyDescent="0.25">
      <c r="A201" s="140">
        <v>48</v>
      </c>
      <c r="B201" s="143" t="str">
        <f>IFERROR(VLOOKUP($C201,[1]Списки!$A$1:$C$3999,2,0),"")</f>
        <v/>
      </c>
      <c r="C201" s="146"/>
      <c r="D201" s="149" t="str">
        <f>IFERROR(VLOOKUP($C201,[1]Списки!$A$1:$C$3999,3,0),"")</f>
        <v/>
      </c>
      <c r="E201" s="50"/>
      <c r="F201" s="34" t="str">
        <f>VLOOKUP(F$11,[1]Графік!$E$5:$H$32,3,0)</f>
        <v>ВВ</v>
      </c>
      <c r="G201" s="35" t="str">
        <f>VLOOKUP(G$11,[1]Графік!$E$5:$H$32,3,0)</f>
        <v>ВВ</v>
      </c>
      <c r="H201" s="35" t="str">
        <f>VLOOKUP(H$11,[1]Графік!$E$5:$H$32,3,0)</f>
        <v>Р</v>
      </c>
      <c r="I201" s="35" t="str">
        <f>VLOOKUP(I$11,[1]Графік!$E$5:$H$32,3,0)</f>
        <v>Р</v>
      </c>
      <c r="J201" s="35" t="str">
        <f>VLOOKUP(J$11,[1]Графік!$E$5:$H$32,3,0)</f>
        <v>Р</v>
      </c>
      <c r="K201" s="35" t="str">
        <f>VLOOKUP(K$11,[1]Графік!$E$5:$H$32,3,0)</f>
        <v>Р</v>
      </c>
      <c r="L201" s="35" t="str">
        <f>VLOOKUP(L$11,[1]Графік!$E$5:$H$32,3,0)</f>
        <v>ВВ</v>
      </c>
      <c r="M201" s="35" t="str">
        <f>VLOOKUP(M$11,[1]Графік!$E$5:$H$32,3,0)</f>
        <v>ВВ</v>
      </c>
      <c r="N201" s="35" t="str">
        <f>VLOOKUP(N$11,[1]Графік!$E$5:$H$32,3,0)</f>
        <v>Р</v>
      </c>
      <c r="O201" s="35" t="str">
        <f>VLOOKUP(O$11,[1]Графік!$E$5:$H$32,3,0)</f>
        <v>Р</v>
      </c>
      <c r="P201" s="35" t="str">
        <f>VLOOKUP(P$11,[1]Графік!$E$5:$H$32,3,0)</f>
        <v>Р</v>
      </c>
      <c r="Q201" s="35" t="str">
        <f>VLOOKUP(Q$11,[1]Графік!$E$5:$H$32,3,0)</f>
        <v>Р</v>
      </c>
      <c r="R201" s="35" t="str">
        <f>VLOOKUP(R$11,[1]Графік!$E$5:$H$32,3,0)</f>
        <v>ВВ</v>
      </c>
      <c r="S201" s="35" t="str">
        <f>VLOOKUP(S$11,[1]Графік!$E$5:$H$32,3,0)</f>
        <v>ВВ</v>
      </c>
      <c r="T201" s="35" t="str">
        <f>VLOOKUP(T$11,[1]Графік!$E$5:$H$32,3,0)</f>
        <v>Р</v>
      </c>
      <c r="U201" s="35" t="str">
        <f>VLOOKUP(U$11,[1]Графік!$E$5:$H$32,3,0)</f>
        <v>Р</v>
      </c>
      <c r="V201" s="35" t="str">
        <f>VLOOKUP(V$11,[1]Графік!$E$5:$H$32,3,0)</f>
        <v>Р</v>
      </c>
      <c r="W201" s="35" t="str">
        <f>VLOOKUP(W$11,[1]Графік!$E$5:$H$32,3,0)</f>
        <v>Р</v>
      </c>
      <c r="X201" s="35" t="str">
        <f>VLOOKUP(X$11,[1]Графік!$E$5:$H$32,3,0)</f>
        <v>ВВ</v>
      </c>
      <c r="Y201" s="35" t="str">
        <f>VLOOKUP(Y$11,[1]Графік!$E$5:$H$32,3,0)</f>
        <v>ВВ</v>
      </c>
      <c r="Z201" s="35" t="str">
        <f>VLOOKUP(Z$11,[1]Графік!$E$5:$H$32,3,0)</f>
        <v>Р</v>
      </c>
      <c r="AA201" s="35" t="str">
        <f>VLOOKUP(AA$11,[1]Графік!$E$5:$H$32,3,0)</f>
        <v>Р</v>
      </c>
      <c r="AB201" s="35" t="str">
        <f>VLOOKUP(AB$11,[1]Графік!$E$5:$H$32,3,0)</f>
        <v>Р</v>
      </c>
      <c r="AC201" s="35" t="str">
        <f>VLOOKUP(AC$11,[1]Графік!$E$5:$H$32,3,0)</f>
        <v>Р</v>
      </c>
      <c r="AD201" s="35" t="str">
        <f>VLOOKUP(AD$11,[1]Графік!$E$5:$H$32,3,0)</f>
        <v>ВВ</v>
      </c>
      <c r="AE201" s="35" t="str">
        <f>VLOOKUP(AE$11,[1]Графік!$E$5:$H$32,3,0)</f>
        <v>ВВ</v>
      </c>
      <c r="AF201" s="35" t="str">
        <f>VLOOKUP(AF$11,[1]Графік!$E$5:$H$32,3,0)</f>
        <v>Р</v>
      </c>
      <c r="AG201" s="35" t="str">
        <f>VLOOKUP(AG$11,[1]Графік!$E$5:$H$32,3,0)</f>
        <v>Р</v>
      </c>
      <c r="AH201" s="35"/>
      <c r="AI201" s="35"/>
      <c r="AJ201" s="36"/>
      <c r="AK201" s="162">
        <f ca="1">SUMIF($F201:$AJ204,"Р",$F202:$AJ202)</f>
        <v>144</v>
      </c>
      <c r="AL201" s="156">
        <f ca="1">SUMIF($F203:$AJ204,"НУ",$F204:$AJ204)</f>
        <v>0</v>
      </c>
      <c r="AM201" s="127">
        <f ca="1">SUMIF(F201:AJ204,"РВ",F202:AJ202)</f>
        <v>0</v>
      </c>
      <c r="AN201" s="130">
        <f ca="1">AK201+AL201+AM201</f>
        <v>144</v>
      </c>
      <c r="AO201" s="133">
        <f ca="1">AK201/8</f>
        <v>18</v>
      </c>
      <c r="AP201" s="136">
        <f>COUNTIF($F201:$AJ204,"=ВВ")</f>
        <v>10</v>
      </c>
      <c r="AQ201" s="136">
        <f>COUNTIF($F201:$AJ204,"=В")</f>
        <v>0</v>
      </c>
      <c r="AR201" s="124">
        <f>COUNTIF($F201:$AJ204,"=НА")</f>
        <v>0</v>
      </c>
      <c r="AS201" s="124">
        <f>COUNTIF(F201:AJ204,"=ТН")</f>
        <v>0</v>
      </c>
      <c r="AT201" s="124">
        <f>COUNTIF($F201:$AJ204,"=ВД")</f>
        <v>0</v>
      </c>
      <c r="AU201" s="124">
        <f>COUNTIF($F201:$AJ204,"=ВП")</f>
        <v>0</v>
      </c>
      <c r="AV201" s="124">
        <f>COUNTIF($F201:$AJ204,"=ДД")</f>
        <v>0</v>
      </c>
      <c r="AW201" s="124">
        <f>COUNTIF($F201:$AJ204,"=П")</f>
        <v>0</v>
      </c>
      <c r="AX201" s="124">
        <f>COUNTIF($F201:$AJ204,"=ПР")</f>
        <v>0</v>
      </c>
      <c r="AY201" s="95">
        <f>COUNTIF($F201:$AJ204,"=І")</f>
        <v>0</v>
      </c>
      <c r="AZ201" s="95">
        <f>COUNTIF($F201:$AJ204,"=НЗ")</f>
        <v>0</v>
      </c>
      <c r="BA201" s="97" t="str">
        <f>IF(C201&gt;1,[1]Графік!$H$36,"")</f>
        <v/>
      </c>
    </row>
    <row r="202" spans="1:53" ht="12.75" customHeight="1" x14ac:dyDescent="0.25">
      <c r="A202" s="141"/>
      <c r="B202" s="144"/>
      <c r="C202" s="147"/>
      <c r="D202" s="150"/>
      <c r="E202" s="51"/>
      <c r="F202" s="38" t="str">
        <f t="shared" ref="F202:AG202" si="94">IF(F201="Р",8,"")</f>
        <v/>
      </c>
      <c r="G202" s="39" t="str">
        <f t="shared" si="94"/>
        <v/>
      </c>
      <c r="H202" s="39">
        <f t="shared" si="94"/>
        <v>8</v>
      </c>
      <c r="I202" s="39">
        <f t="shared" si="94"/>
        <v>8</v>
      </c>
      <c r="J202" s="39">
        <f t="shared" si="94"/>
        <v>8</v>
      </c>
      <c r="K202" s="39">
        <f t="shared" si="94"/>
        <v>8</v>
      </c>
      <c r="L202" s="39" t="str">
        <f t="shared" si="94"/>
        <v/>
      </c>
      <c r="M202" s="39" t="str">
        <f t="shared" si="94"/>
        <v/>
      </c>
      <c r="N202" s="39">
        <f t="shared" si="94"/>
        <v>8</v>
      </c>
      <c r="O202" s="39">
        <f t="shared" si="94"/>
        <v>8</v>
      </c>
      <c r="P202" s="39">
        <f t="shared" si="94"/>
        <v>8</v>
      </c>
      <c r="Q202" s="39">
        <f t="shared" si="94"/>
        <v>8</v>
      </c>
      <c r="R202" s="39" t="str">
        <f t="shared" si="94"/>
        <v/>
      </c>
      <c r="S202" s="39" t="str">
        <f t="shared" si="94"/>
        <v/>
      </c>
      <c r="T202" s="39">
        <f t="shared" si="94"/>
        <v>8</v>
      </c>
      <c r="U202" s="39">
        <f t="shared" si="94"/>
        <v>8</v>
      </c>
      <c r="V202" s="39">
        <f t="shared" si="94"/>
        <v>8</v>
      </c>
      <c r="W202" s="39">
        <f t="shared" si="94"/>
        <v>8</v>
      </c>
      <c r="X202" s="39" t="str">
        <f t="shared" si="94"/>
        <v/>
      </c>
      <c r="Y202" s="39" t="str">
        <f t="shared" si="94"/>
        <v/>
      </c>
      <c r="Z202" s="39">
        <f t="shared" si="94"/>
        <v>8</v>
      </c>
      <c r="AA202" s="39">
        <f t="shared" si="94"/>
        <v>8</v>
      </c>
      <c r="AB202" s="39">
        <f t="shared" si="94"/>
        <v>8</v>
      </c>
      <c r="AC202" s="39">
        <f t="shared" si="94"/>
        <v>8</v>
      </c>
      <c r="AD202" s="39" t="str">
        <f t="shared" si="94"/>
        <v/>
      </c>
      <c r="AE202" s="39" t="str">
        <f t="shared" si="94"/>
        <v/>
      </c>
      <c r="AF202" s="39">
        <f t="shared" si="94"/>
        <v>8</v>
      </c>
      <c r="AG202" s="39">
        <f t="shared" si="94"/>
        <v>8</v>
      </c>
      <c r="AH202" s="39"/>
      <c r="AI202" s="39"/>
      <c r="AJ202" s="40"/>
      <c r="AK202" s="162"/>
      <c r="AL202" s="156"/>
      <c r="AM202" s="127"/>
      <c r="AN202" s="130"/>
      <c r="AO202" s="133"/>
      <c r="AP202" s="136"/>
      <c r="AQ202" s="136"/>
      <c r="AR202" s="124"/>
      <c r="AS202" s="124"/>
      <c r="AT202" s="124"/>
      <c r="AU202" s="124"/>
      <c r="AV202" s="124"/>
      <c r="AW202" s="124"/>
      <c r="AX202" s="124"/>
      <c r="AY202" s="95"/>
      <c r="AZ202" s="95"/>
      <c r="BA202" s="98"/>
    </row>
    <row r="203" spans="1:53" ht="12.75" customHeight="1" x14ac:dyDescent="0.25">
      <c r="A203" s="141"/>
      <c r="B203" s="144"/>
      <c r="C203" s="147"/>
      <c r="D203" s="150"/>
      <c r="E203" s="51"/>
      <c r="F203" s="42" t="str">
        <f t="shared" ref="F203:AJ203" si="95">IF(F204&gt;0,"НУ","")</f>
        <v/>
      </c>
      <c r="G203" s="43" t="str">
        <f t="shared" si="95"/>
        <v/>
      </c>
      <c r="H203" s="43" t="str">
        <f t="shared" si="95"/>
        <v/>
      </c>
      <c r="I203" s="43" t="str">
        <f t="shared" si="95"/>
        <v/>
      </c>
      <c r="J203" s="43" t="str">
        <f t="shared" si="95"/>
        <v/>
      </c>
      <c r="K203" s="43" t="str">
        <f t="shared" si="95"/>
        <v/>
      </c>
      <c r="L203" s="43" t="str">
        <f t="shared" si="95"/>
        <v/>
      </c>
      <c r="M203" s="43" t="str">
        <f t="shared" si="95"/>
        <v/>
      </c>
      <c r="N203" s="43" t="str">
        <f t="shared" si="95"/>
        <v/>
      </c>
      <c r="O203" s="43" t="str">
        <f t="shared" si="95"/>
        <v/>
      </c>
      <c r="P203" s="43" t="str">
        <f t="shared" si="95"/>
        <v/>
      </c>
      <c r="Q203" s="43" t="str">
        <f t="shared" si="95"/>
        <v/>
      </c>
      <c r="R203" s="43" t="str">
        <f t="shared" si="95"/>
        <v/>
      </c>
      <c r="S203" s="43" t="str">
        <f t="shared" si="95"/>
        <v/>
      </c>
      <c r="T203" s="43" t="str">
        <f t="shared" si="95"/>
        <v/>
      </c>
      <c r="U203" s="43" t="str">
        <f t="shared" si="95"/>
        <v/>
      </c>
      <c r="V203" s="43" t="str">
        <f t="shared" si="95"/>
        <v/>
      </c>
      <c r="W203" s="43" t="str">
        <f t="shared" si="95"/>
        <v/>
      </c>
      <c r="X203" s="43" t="str">
        <f t="shared" si="95"/>
        <v/>
      </c>
      <c r="Y203" s="43" t="str">
        <f t="shared" si="95"/>
        <v/>
      </c>
      <c r="Z203" s="43" t="str">
        <f t="shared" si="95"/>
        <v/>
      </c>
      <c r="AA203" s="43" t="str">
        <f t="shared" si="95"/>
        <v/>
      </c>
      <c r="AB203" s="43" t="str">
        <f t="shared" si="95"/>
        <v/>
      </c>
      <c r="AC203" s="43" t="str">
        <f t="shared" si="95"/>
        <v/>
      </c>
      <c r="AD203" s="43" t="str">
        <f t="shared" si="95"/>
        <v/>
      </c>
      <c r="AE203" s="43" t="str">
        <f t="shared" si="95"/>
        <v/>
      </c>
      <c r="AF203" s="43" t="str">
        <f t="shared" si="95"/>
        <v/>
      </c>
      <c r="AG203" s="43" t="str">
        <f t="shared" si="95"/>
        <v/>
      </c>
      <c r="AH203" s="44" t="str">
        <f t="shared" si="95"/>
        <v/>
      </c>
      <c r="AI203" s="44" t="str">
        <f t="shared" si="95"/>
        <v/>
      </c>
      <c r="AJ203" s="45" t="str">
        <f t="shared" si="95"/>
        <v/>
      </c>
      <c r="AK203" s="162"/>
      <c r="AL203" s="156"/>
      <c r="AM203" s="127"/>
      <c r="AN203" s="130"/>
      <c r="AO203" s="133"/>
      <c r="AP203" s="136"/>
      <c r="AQ203" s="136"/>
      <c r="AR203" s="124"/>
      <c r="AS203" s="124"/>
      <c r="AT203" s="124"/>
      <c r="AU203" s="124"/>
      <c r="AV203" s="124"/>
      <c r="AW203" s="124"/>
      <c r="AX203" s="124"/>
      <c r="AY203" s="95"/>
      <c r="AZ203" s="95"/>
      <c r="BA203" s="98"/>
    </row>
    <row r="204" spans="1:53" ht="13.5" customHeight="1" thickBot="1" x14ac:dyDescent="0.3">
      <c r="A204" s="142"/>
      <c r="B204" s="145"/>
      <c r="C204" s="148"/>
      <c r="D204" s="151"/>
      <c r="E204" s="52"/>
      <c r="F204" s="47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9"/>
      <c r="AK204" s="163"/>
      <c r="AL204" s="157"/>
      <c r="AM204" s="128"/>
      <c r="AN204" s="131"/>
      <c r="AO204" s="134"/>
      <c r="AP204" s="137"/>
      <c r="AQ204" s="137"/>
      <c r="AR204" s="125"/>
      <c r="AS204" s="125"/>
      <c r="AT204" s="125"/>
      <c r="AU204" s="125"/>
      <c r="AV204" s="125"/>
      <c r="AW204" s="125"/>
      <c r="AX204" s="125"/>
      <c r="AY204" s="96"/>
      <c r="AZ204" s="96"/>
      <c r="BA204" s="99"/>
    </row>
    <row r="205" spans="1:53" ht="12.75" customHeight="1" x14ac:dyDescent="0.25">
      <c r="A205" s="140">
        <v>49</v>
      </c>
      <c r="B205" s="143" t="str">
        <f>IFERROR(VLOOKUP($C205,[1]Списки!$A$1:$C$3999,2,0),"")</f>
        <v/>
      </c>
      <c r="C205" s="146"/>
      <c r="D205" s="149" t="str">
        <f>IFERROR(VLOOKUP($C205,[1]Списки!$A$1:$C$3999,3,0),"")</f>
        <v/>
      </c>
      <c r="E205" s="50"/>
      <c r="F205" s="34" t="str">
        <f>VLOOKUP(F$11,[1]Графік!$E$5:$H$32,3,0)</f>
        <v>ВВ</v>
      </c>
      <c r="G205" s="35" t="str">
        <f>VLOOKUP(G$11,[1]Графік!$E$5:$H$32,3,0)</f>
        <v>ВВ</v>
      </c>
      <c r="H205" s="35" t="str">
        <f>VLOOKUP(H$11,[1]Графік!$E$5:$H$32,3,0)</f>
        <v>Р</v>
      </c>
      <c r="I205" s="35" t="str">
        <f>VLOOKUP(I$11,[1]Графік!$E$5:$H$32,3,0)</f>
        <v>Р</v>
      </c>
      <c r="J205" s="35" t="str">
        <f>VLOOKUP(J$11,[1]Графік!$E$5:$H$32,3,0)</f>
        <v>Р</v>
      </c>
      <c r="K205" s="35" t="str">
        <f>VLOOKUP(K$11,[1]Графік!$E$5:$H$32,3,0)</f>
        <v>Р</v>
      </c>
      <c r="L205" s="35" t="str">
        <f>VLOOKUP(L$11,[1]Графік!$E$5:$H$32,3,0)</f>
        <v>ВВ</v>
      </c>
      <c r="M205" s="35" t="str">
        <f>VLOOKUP(M$11,[1]Графік!$E$5:$H$32,3,0)</f>
        <v>ВВ</v>
      </c>
      <c r="N205" s="35" t="str">
        <f>VLOOKUP(N$11,[1]Графік!$E$5:$H$32,3,0)</f>
        <v>Р</v>
      </c>
      <c r="O205" s="35" t="str">
        <f>VLOOKUP(O$11,[1]Графік!$E$5:$H$32,3,0)</f>
        <v>Р</v>
      </c>
      <c r="P205" s="35" t="str">
        <f>VLOOKUP(P$11,[1]Графік!$E$5:$H$32,3,0)</f>
        <v>Р</v>
      </c>
      <c r="Q205" s="35" t="str">
        <f>VLOOKUP(Q$11,[1]Графік!$E$5:$H$32,3,0)</f>
        <v>Р</v>
      </c>
      <c r="R205" s="35" t="str">
        <f>VLOOKUP(R$11,[1]Графік!$E$5:$H$32,3,0)</f>
        <v>ВВ</v>
      </c>
      <c r="S205" s="35" t="str">
        <f>VLOOKUP(S$11,[1]Графік!$E$5:$H$32,3,0)</f>
        <v>ВВ</v>
      </c>
      <c r="T205" s="35" t="str">
        <f>VLOOKUP(T$11,[1]Графік!$E$5:$H$32,3,0)</f>
        <v>Р</v>
      </c>
      <c r="U205" s="35" t="str">
        <f>VLOOKUP(U$11,[1]Графік!$E$5:$H$32,3,0)</f>
        <v>Р</v>
      </c>
      <c r="V205" s="35" t="str">
        <f>VLOOKUP(V$11,[1]Графік!$E$5:$H$32,3,0)</f>
        <v>Р</v>
      </c>
      <c r="W205" s="35" t="str">
        <f>VLOOKUP(W$11,[1]Графік!$E$5:$H$32,3,0)</f>
        <v>Р</v>
      </c>
      <c r="X205" s="35" t="str">
        <f>VLOOKUP(X$11,[1]Графік!$E$5:$H$32,3,0)</f>
        <v>ВВ</v>
      </c>
      <c r="Y205" s="35" t="str">
        <f>VLOOKUP(Y$11,[1]Графік!$E$5:$H$32,3,0)</f>
        <v>ВВ</v>
      </c>
      <c r="Z205" s="35" t="str">
        <f>VLOOKUP(Z$11,[1]Графік!$E$5:$H$32,3,0)</f>
        <v>Р</v>
      </c>
      <c r="AA205" s="35" t="str">
        <f>VLOOKUP(AA$11,[1]Графік!$E$5:$H$32,3,0)</f>
        <v>Р</v>
      </c>
      <c r="AB205" s="35" t="str">
        <f>VLOOKUP(AB$11,[1]Графік!$E$5:$H$32,3,0)</f>
        <v>Р</v>
      </c>
      <c r="AC205" s="35" t="str">
        <f>VLOOKUP(AC$11,[1]Графік!$E$5:$H$32,3,0)</f>
        <v>Р</v>
      </c>
      <c r="AD205" s="35" t="str">
        <f>VLOOKUP(AD$11,[1]Графік!$E$5:$H$32,3,0)</f>
        <v>ВВ</v>
      </c>
      <c r="AE205" s="35" t="str">
        <f>VLOOKUP(AE$11,[1]Графік!$E$5:$H$32,3,0)</f>
        <v>ВВ</v>
      </c>
      <c r="AF205" s="35" t="str">
        <f>VLOOKUP(AF$11,[1]Графік!$E$5:$H$32,3,0)</f>
        <v>Р</v>
      </c>
      <c r="AG205" s="35" t="str">
        <f>VLOOKUP(AG$11,[1]Графік!$E$5:$H$32,3,0)</f>
        <v>Р</v>
      </c>
      <c r="AH205" s="35"/>
      <c r="AI205" s="35"/>
      <c r="AJ205" s="36"/>
      <c r="AK205" s="162">
        <f ca="1">SUMIF($F205:$AJ208,"Р",$F206:$AJ206)</f>
        <v>144</v>
      </c>
      <c r="AL205" s="156">
        <f ca="1">SUMIF($F207:$AJ208,"НУ",$F208:$AJ208)</f>
        <v>0</v>
      </c>
      <c r="AM205" s="127">
        <f ca="1">SUMIF(F205:AJ208,"РВ",F206:AJ206)</f>
        <v>0</v>
      </c>
      <c r="AN205" s="130">
        <f ca="1">AK205+AL205+AM205</f>
        <v>144</v>
      </c>
      <c r="AO205" s="133">
        <f ca="1">AK205/8</f>
        <v>18</v>
      </c>
      <c r="AP205" s="136">
        <f>COUNTIF($F205:$AJ208,"=ВВ")</f>
        <v>10</v>
      </c>
      <c r="AQ205" s="136">
        <f>COUNTIF($F205:$AJ208,"=В")</f>
        <v>0</v>
      </c>
      <c r="AR205" s="124">
        <f>COUNTIF($F205:$AJ208,"=НА")</f>
        <v>0</v>
      </c>
      <c r="AS205" s="124">
        <f>COUNTIF(F205:AJ208,"=ТН")</f>
        <v>0</v>
      </c>
      <c r="AT205" s="124">
        <f>COUNTIF($F205:$AJ208,"=ВД")</f>
        <v>0</v>
      </c>
      <c r="AU205" s="124">
        <f>COUNTIF($F205:$AJ208,"=ВП")</f>
        <v>0</v>
      </c>
      <c r="AV205" s="124">
        <f>COUNTIF($F205:$AJ208,"=ДД")</f>
        <v>0</v>
      </c>
      <c r="AW205" s="124">
        <f>COUNTIF($F205:$AJ208,"=П")</f>
        <v>0</v>
      </c>
      <c r="AX205" s="124">
        <f>COUNTIF($F205:$AJ208,"=ПР")</f>
        <v>0</v>
      </c>
      <c r="AY205" s="95">
        <f>COUNTIF($F205:$AJ208,"=І")</f>
        <v>0</v>
      </c>
      <c r="AZ205" s="95">
        <f>COUNTIF($F205:$AJ208,"=НЗ")</f>
        <v>0</v>
      </c>
      <c r="BA205" s="97" t="str">
        <f>IF(C205&gt;1,[1]Графік!$H$36,"")</f>
        <v/>
      </c>
    </row>
    <row r="206" spans="1:53" ht="12.75" customHeight="1" x14ac:dyDescent="0.25">
      <c r="A206" s="141"/>
      <c r="B206" s="144"/>
      <c r="C206" s="147"/>
      <c r="D206" s="150"/>
      <c r="E206" s="51"/>
      <c r="F206" s="38" t="str">
        <f t="shared" ref="F206:AG206" si="96">IF(F205="Р",8,"")</f>
        <v/>
      </c>
      <c r="G206" s="39" t="str">
        <f t="shared" si="96"/>
        <v/>
      </c>
      <c r="H206" s="39">
        <f t="shared" si="96"/>
        <v>8</v>
      </c>
      <c r="I206" s="39">
        <f t="shared" si="96"/>
        <v>8</v>
      </c>
      <c r="J206" s="39">
        <f t="shared" si="96"/>
        <v>8</v>
      </c>
      <c r="K206" s="39">
        <f t="shared" si="96"/>
        <v>8</v>
      </c>
      <c r="L206" s="39" t="str">
        <f t="shared" si="96"/>
        <v/>
      </c>
      <c r="M206" s="39" t="str">
        <f t="shared" si="96"/>
        <v/>
      </c>
      <c r="N206" s="39">
        <f t="shared" si="96"/>
        <v>8</v>
      </c>
      <c r="O206" s="39">
        <f t="shared" si="96"/>
        <v>8</v>
      </c>
      <c r="P206" s="39">
        <f t="shared" si="96"/>
        <v>8</v>
      </c>
      <c r="Q206" s="39">
        <f t="shared" si="96"/>
        <v>8</v>
      </c>
      <c r="R206" s="39" t="str">
        <f t="shared" si="96"/>
        <v/>
      </c>
      <c r="S206" s="39" t="str">
        <f t="shared" si="96"/>
        <v/>
      </c>
      <c r="T206" s="39">
        <f t="shared" si="96"/>
        <v>8</v>
      </c>
      <c r="U206" s="39">
        <f t="shared" si="96"/>
        <v>8</v>
      </c>
      <c r="V206" s="39">
        <f t="shared" si="96"/>
        <v>8</v>
      </c>
      <c r="W206" s="39">
        <f t="shared" si="96"/>
        <v>8</v>
      </c>
      <c r="X206" s="39" t="str">
        <f t="shared" si="96"/>
        <v/>
      </c>
      <c r="Y206" s="39" t="str">
        <f t="shared" si="96"/>
        <v/>
      </c>
      <c r="Z206" s="39">
        <f t="shared" si="96"/>
        <v>8</v>
      </c>
      <c r="AA206" s="39">
        <f t="shared" si="96"/>
        <v>8</v>
      </c>
      <c r="AB206" s="39">
        <f t="shared" si="96"/>
        <v>8</v>
      </c>
      <c r="AC206" s="39">
        <f t="shared" si="96"/>
        <v>8</v>
      </c>
      <c r="AD206" s="39" t="str">
        <f t="shared" si="96"/>
        <v/>
      </c>
      <c r="AE206" s="39" t="str">
        <f t="shared" si="96"/>
        <v/>
      </c>
      <c r="AF206" s="39">
        <f t="shared" si="96"/>
        <v>8</v>
      </c>
      <c r="AG206" s="39">
        <f t="shared" si="96"/>
        <v>8</v>
      </c>
      <c r="AH206" s="39"/>
      <c r="AI206" s="39"/>
      <c r="AJ206" s="40"/>
      <c r="AK206" s="162"/>
      <c r="AL206" s="156"/>
      <c r="AM206" s="127"/>
      <c r="AN206" s="130"/>
      <c r="AO206" s="133"/>
      <c r="AP206" s="136"/>
      <c r="AQ206" s="136"/>
      <c r="AR206" s="124"/>
      <c r="AS206" s="124"/>
      <c r="AT206" s="124"/>
      <c r="AU206" s="124"/>
      <c r="AV206" s="124"/>
      <c r="AW206" s="124"/>
      <c r="AX206" s="124"/>
      <c r="AY206" s="95"/>
      <c r="AZ206" s="95"/>
      <c r="BA206" s="98"/>
    </row>
    <row r="207" spans="1:53" ht="12.75" customHeight="1" x14ac:dyDescent="0.25">
      <c r="A207" s="141"/>
      <c r="B207" s="144"/>
      <c r="C207" s="147"/>
      <c r="D207" s="150"/>
      <c r="E207" s="51"/>
      <c r="F207" s="42" t="str">
        <f t="shared" ref="F207:AJ207" si="97">IF(F208&gt;0,"НУ","")</f>
        <v/>
      </c>
      <c r="G207" s="43" t="str">
        <f t="shared" si="97"/>
        <v/>
      </c>
      <c r="H207" s="43" t="str">
        <f t="shared" si="97"/>
        <v/>
      </c>
      <c r="I207" s="43" t="str">
        <f t="shared" si="97"/>
        <v/>
      </c>
      <c r="J207" s="43" t="str">
        <f t="shared" si="97"/>
        <v/>
      </c>
      <c r="K207" s="43" t="str">
        <f t="shared" si="97"/>
        <v/>
      </c>
      <c r="L207" s="43" t="str">
        <f t="shared" si="97"/>
        <v/>
      </c>
      <c r="M207" s="43" t="str">
        <f t="shared" si="97"/>
        <v/>
      </c>
      <c r="N207" s="43" t="str">
        <f t="shared" si="97"/>
        <v/>
      </c>
      <c r="O207" s="43" t="str">
        <f t="shared" si="97"/>
        <v/>
      </c>
      <c r="P207" s="43" t="str">
        <f t="shared" si="97"/>
        <v/>
      </c>
      <c r="Q207" s="43" t="str">
        <f t="shared" si="97"/>
        <v/>
      </c>
      <c r="R207" s="43" t="str">
        <f t="shared" si="97"/>
        <v/>
      </c>
      <c r="S207" s="43" t="str">
        <f t="shared" si="97"/>
        <v/>
      </c>
      <c r="T207" s="43" t="str">
        <f t="shared" si="97"/>
        <v/>
      </c>
      <c r="U207" s="43" t="str">
        <f t="shared" si="97"/>
        <v/>
      </c>
      <c r="V207" s="43" t="str">
        <f t="shared" si="97"/>
        <v/>
      </c>
      <c r="W207" s="43" t="str">
        <f t="shared" si="97"/>
        <v/>
      </c>
      <c r="X207" s="43" t="str">
        <f t="shared" si="97"/>
        <v/>
      </c>
      <c r="Y207" s="43" t="str">
        <f t="shared" si="97"/>
        <v/>
      </c>
      <c r="Z207" s="43" t="str">
        <f t="shared" si="97"/>
        <v/>
      </c>
      <c r="AA207" s="43" t="str">
        <f t="shared" si="97"/>
        <v/>
      </c>
      <c r="AB207" s="43" t="str">
        <f t="shared" si="97"/>
        <v/>
      </c>
      <c r="AC207" s="43" t="str">
        <f t="shared" si="97"/>
        <v/>
      </c>
      <c r="AD207" s="43" t="str">
        <f t="shared" si="97"/>
        <v/>
      </c>
      <c r="AE207" s="43" t="str">
        <f t="shared" si="97"/>
        <v/>
      </c>
      <c r="AF207" s="43" t="str">
        <f t="shared" si="97"/>
        <v/>
      </c>
      <c r="AG207" s="43" t="str">
        <f t="shared" si="97"/>
        <v/>
      </c>
      <c r="AH207" s="44" t="str">
        <f t="shared" si="97"/>
        <v/>
      </c>
      <c r="AI207" s="44" t="str">
        <f t="shared" si="97"/>
        <v/>
      </c>
      <c r="AJ207" s="45" t="str">
        <f t="shared" si="97"/>
        <v/>
      </c>
      <c r="AK207" s="162"/>
      <c r="AL207" s="156"/>
      <c r="AM207" s="127"/>
      <c r="AN207" s="130"/>
      <c r="AO207" s="133"/>
      <c r="AP207" s="136"/>
      <c r="AQ207" s="136"/>
      <c r="AR207" s="124"/>
      <c r="AS207" s="124"/>
      <c r="AT207" s="124"/>
      <c r="AU207" s="124"/>
      <c r="AV207" s="124"/>
      <c r="AW207" s="124"/>
      <c r="AX207" s="124"/>
      <c r="AY207" s="95"/>
      <c r="AZ207" s="95"/>
      <c r="BA207" s="98"/>
    </row>
    <row r="208" spans="1:53" ht="13.5" customHeight="1" thickBot="1" x14ac:dyDescent="0.3">
      <c r="A208" s="142"/>
      <c r="B208" s="145"/>
      <c r="C208" s="148"/>
      <c r="D208" s="151"/>
      <c r="E208" s="52"/>
      <c r="F208" s="47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9"/>
      <c r="AK208" s="163"/>
      <c r="AL208" s="157"/>
      <c r="AM208" s="128"/>
      <c r="AN208" s="131"/>
      <c r="AO208" s="134"/>
      <c r="AP208" s="137"/>
      <c r="AQ208" s="137"/>
      <c r="AR208" s="125"/>
      <c r="AS208" s="125"/>
      <c r="AT208" s="125"/>
      <c r="AU208" s="125"/>
      <c r="AV208" s="125"/>
      <c r="AW208" s="125"/>
      <c r="AX208" s="125"/>
      <c r="AY208" s="96"/>
      <c r="AZ208" s="96"/>
      <c r="BA208" s="99"/>
    </row>
    <row r="209" spans="1:53" ht="12.75" customHeight="1" x14ac:dyDescent="0.25">
      <c r="A209" s="140">
        <v>50</v>
      </c>
      <c r="B209" s="143" t="str">
        <f>IFERROR(VLOOKUP($C209,[1]Списки!$A$1:$C$3999,2,0),"")</f>
        <v/>
      </c>
      <c r="C209" s="146"/>
      <c r="D209" s="149" t="str">
        <f>IFERROR(VLOOKUP($C209,[1]Списки!$A$1:$C$3999,3,0),"")</f>
        <v/>
      </c>
      <c r="E209" s="50"/>
      <c r="F209" s="34" t="str">
        <f>VLOOKUP(F$11,[1]Графік!$E$5:$H$32,3,0)</f>
        <v>ВВ</v>
      </c>
      <c r="G209" s="35" t="str">
        <f>VLOOKUP(G$11,[1]Графік!$E$5:$H$32,3,0)</f>
        <v>ВВ</v>
      </c>
      <c r="H209" s="35" t="str">
        <f>VLOOKUP(H$11,[1]Графік!$E$5:$H$32,3,0)</f>
        <v>Р</v>
      </c>
      <c r="I209" s="35" t="str">
        <f>VLOOKUP(I$11,[1]Графік!$E$5:$H$32,3,0)</f>
        <v>Р</v>
      </c>
      <c r="J209" s="35" t="str">
        <f>VLOOKUP(J$11,[1]Графік!$E$5:$H$32,3,0)</f>
        <v>Р</v>
      </c>
      <c r="K209" s="35" t="str">
        <f>VLOOKUP(K$11,[1]Графік!$E$5:$H$32,3,0)</f>
        <v>Р</v>
      </c>
      <c r="L209" s="35" t="str">
        <f>VLOOKUP(L$11,[1]Графік!$E$5:$H$32,3,0)</f>
        <v>ВВ</v>
      </c>
      <c r="M209" s="35" t="str">
        <f>VLOOKUP(M$11,[1]Графік!$E$5:$H$32,3,0)</f>
        <v>ВВ</v>
      </c>
      <c r="N209" s="35" t="str">
        <f>VLOOKUP(N$11,[1]Графік!$E$5:$H$32,3,0)</f>
        <v>Р</v>
      </c>
      <c r="O209" s="35" t="str">
        <f>VLOOKUP(O$11,[1]Графік!$E$5:$H$32,3,0)</f>
        <v>Р</v>
      </c>
      <c r="P209" s="35" t="str">
        <f>VLOOKUP(P$11,[1]Графік!$E$5:$H$32,3,0)</f>
        <v>Р</v>
      </c>
      <c r="Q209" s="35" t="str">
        <f>VLOOKUP(Q$11,[1]Графік!$E$5:$H$32,3,0)</f>
        <v>Р</v>
      </c>
      <c r="R209" s="35" t="str">
        <f>VLOOKUP(R$11,[1]Графік!$E$5:$H$32,3,0)</f>
        <v>ВВ</v>
      </c>
      <c r="S209" s="35" t="str">
        <f>VLOOKUP(S$11,[1]Графік!$E$5:$H$32,3,0)</f>
        <v>ВВ</v>
      </c>
      <c r="T209" s="35" t="str">
        <f>VLOOKUP(T$11,[1]Графік!$E$5:$H$32,3,0)</f>
        <v>Р</v>
      </c>
      <c r="U209" s="35" t="str">
        <f>VLOOKUP(U$11,[1]Графік!$E$5:$H$32,3,0)</f>
        <v>Р</v>
      </c>
      <c r="V209" s="35" t="str">
        <f>VLOOKUP(V$11,[1]Графік!$E$5:$H$32,3,0)</f>
        <v>Р</v>
      </c>
      <c r="W209" s="35" t="str">
        <f>VLOOKUP(W$11,[1]Графік!$E$5:$H$32,3,0)</f>
        <v>Р</v>
      </c>
      <c r="X209" s="35" t="str">
        <f>VLOOKUP(X$11,[1]Графік!$E$5:$H$32,3,0)</f>
        <v>ВВ</v>
      </c>
      <c r="Y209" s="35" t="str">
        <f>VLOOKUP(Y$11,[1]Графік!$E$5:$H$32,3,0)</f>
        <v>ВВ</v>
      </c>
      <c r="Z209" s="35" t="str">
        <f>VLOOKUP(Z$11,[1]Графік!$E$5:$H$32,3,0)</f>
        <v>Р</v>
      </c>
      <c r="AA209" s="35" t="str">
        <f>VLOOKUP(AA$11,[1]Графік!$E$5:$H$32,3,0)</f>
        <v>Р</v>
      </c>
      <c r="AB209" s="35" t="str">
        <f>VLOOKUP(AB$11,[1]Графік!$E$5:$H$32,3,0)</f>
        <v>Р</v>
      </c>
      <c r="AC209" s="35" t="str">
        <f>VLOOKUP(AC$11,[1]Графік!$E$5:$H$32,3,0)</f>
        <v>Р</v>
      </c>
      <c r="AD209" s="35" t="str">
        <f>VLOOKUP(AD$11,[1]Графік!$E$5:$H$32,3,0)</f>
        <v>ВВ</v>
      </c>
      <c r="AE209" s="35" t="str">
        <f>VLOOKUP(AE$11,[1]Графік!$E$5:$H$32,3,0)</f>
        <v>ВВ</v>
      </c>
      <c r="AF209" s="35" t="str">
        <f>VLOOKUP(AF$11,[1]Графік!$E$5:$H$32,3,0)</f>
        <v>Р</v>
      </c>
      <c r="AG209" s="35" t="str">
        <f>VLOOKUP(AG$11,[1]Графік!$E$5:$H$32,3,0)</f>
        <v>Р</v>
      </c>
      <c r="AH209" s="35"/>
      <c r="AI209" s="35"/>
      <c r="AJ209" s="36"/>
      <c r="AK209" s="162">
        <f ca="1">SUMIF($F209:$AJ212,"Р",$F210:$AJ210)</f>
        <v>144</v>
      </c>
      <c r="AL209" s="156">
        <f ca="1">SUMIF($F211:$AJ212,"НУ",$F212:$AJ212)</f>
        <v>0</v>
      </c>
      <c r="AM209" s="127">
        <f ca="1">SUMIF(F209:AJ212,"РВ",F210:AJ210)</f>
        <v>0</v>
      </c>
      <c r="AN209" s="130">
        <f ca="1">AK209+AL209+AM209</f>
        <v>144</v>
      </c>
      <c r="AO209" s="133">
        <f ca="1">AK209/8</f>
        <v>18</v>
      </c>
      <c r="AP209" s="136">
        <f>COUNTIF($F209:$AJ212,"=ВВ")</f>
        <v>10</v>
      </c>
      <c r="AQ209" s="136">
        <f>COUNTIF($F209:$AJ212,"=В")</f>
        <v>0</v>
      </c>
      <c r="AR209" s="124">
        <f>COUNTIF($F209:$AJ212,"=НА")</f>
        <v>0</v>
      </c>
      <c r="AS209" s="124">
        <f>COUNTIF(F209:AJ212,"=ТН")</f>
        <v>0</v>
      </c>
      <c r="AT209" s="124">
        <f>COUNTIF($F209:$AJ212,"=ВД")</f>
        <v>0</v>
      </c>
      <c r="AU209" s="124">
        <f>COUNTIF($F209:$AJ212,"=ВП")</f>
        <v>0</v>
      </c>
      <c r="AV209" s="124">
        <f>COUNTIF($F209:$AJ212,"=ДД")</f>
        <v>0</v>
      </c>
      <c r="AW209" s="124">
        <f>COUNTIF($F209:$AJ212,"=П")</f>
        <v>0</v>
      </c>
      <c r="AX209" s="124">
        <f>COUNTIF($F209:$AJ212,"=ПР")</f>
        <v>0</v>
      </c>
      <c r="AY209" s="95">
        <f>COUNTIF($F209:$AJ212,"=І")</f>
        <v>0</v>
      </c>
      <c r="AZ209" s="95">
        <f>COUNTIF($F209:$AJ212,"=НЗ")</f>
        <v>0</v>
      </c>
      <c r="BA209" s="97" t="str">
        <f>IF(C209&gt;1,[1]Графік!$H$36,"")</f>
        <v/>
      </c>
    </row>
    <row r="210" spans="1:53" ht="12.75" customHeight="1" x14ac:dyDescent="0.25">
      <c r="A210" s="141"/>
      <c r="B210" s="144"/>
      <c r="C210" s="147"/>
      <c r="D210" s="150"/>
      <c r="E210" s="51"/>
      <c r="F210" s="38" t="str">
        <f t="shared" ref="F210:AG210" si="98">IF(F209="Р",8,"")</f>
        <v/>
      </c>
      <c r="G210" s="39" t="str">
        <f t="shared" si="98"/>
        <v/>
      </c>
      <c r="H210" s="39">
        <f t="shared" si="98"/>
        <v>8</v>
      </c>
      <c r="I210" s="39">
        <f t="shared" si="98"/>
        <v>8</v>
      </c>
      <c r="J210" s="39">
        <f t="shared" si="98"/>
        <v>8</v>
      </c>
      <c r="K210" s="39">
        <f t="shared" si="98"/>
        <v>8</v>
      </c>
      <c r="L210" s="39" t="str">
        <f t="shared" si="98"/>
        <v/>
      </c>
      <c r="M210" s="39" t="str">
        <f t="shared" si="98"/>
        <v/>
      </c>
      <c r="N210" s="39">
        <f t="shared" si="98"/>
        <v>8</v>
      </c>
      <c r="O210" s="39">
        <f t="shared" si="98"/>
        <v>8</v>
      </c>
      <c r="P210" s="39">
        <f t="shared" si="98"/>
        <v>8</v>
      </c>
      <c r="Q210" s="39">
        <f t="shared" si="98"/>
        <v>8</v>
      </c>
      <c r="R210" s="39" t="str">
        <f t="shared" si="98"/>
        <v/>
      </c>
      <c r="S210" s="39" t="str">
        <f t="shared" si="98"/>
        <v/>
      </c>
      <c r="T210" s="39">
        <f t="shared" si="98"/>
        <v>8</v>
      </c>
      <c r="U210" s="39">
        <f t="shared" si="98"/>
        <v>8</v>
      </c>
      <c r="V210" s="39">
        <f t="shared" si="98"/>
        <v>8</v>
      </c>
      <c r="W210" s="39">
        <f t="shared" si="98"/>
        <v>8</v>
      </c>
      <c r="X210" s="39" t="str">
        <f t="shared" si="98"/>
        <v/>
      </c>
      <c r="Y210" s="39" t="str">
        <f t="shared" si="98"/>
        <v/>
      </c>
      <c r="Z210" s="39">
        <f t="shared" si="98"/>
        <v>8</v>
      </c>
      <c r="AA210" s="39">
        <f t="shared" si="98"/>
        <v>8</v>
      </c>
      <c r="AB210" s="39">
        <f t="shared" si="98"/>
        <v>8</v>
      </c>
      <c r="AC210" s="39">
        <f t="shared" si="98"/>
        <v>8</v>
      </c>
      <c r="AD210" s="39" t="str">
        <f t="shared" si="98"/>
        <v/>
      </c>
      <c r="AE210" s="39" t="str">
        <f t="shared" si="98"/>
        <v/>
      </c>
      <c r="AF210" s="39">
        <f t="shared" si="98"/>
        <v>8</v>
      </c>
      <c r="AG210" s="39">
        <f t="shared" si="98"/>
        <v>8</v>
      </c>
      <c r="AH210" s="39"/>
      <c r="AI210" s="39"/>
      <c r="AJ210" s="40"/>
      <c r="AK210" s="162"/>
      <c r="AL210" s="156"/>
      <c r="AM210" s="127"/>
      <c r="AN210" s="130"/>
      <c r="AO210" s="133"/>
      <c r="AP210" s="136"/>
      <c r="AQ210" s="136"/>
      <c r="AR210" s="124"/>
      <c r="AS210" s="124"/>
      <c r="AT210" s="124"/>
      <c r="AU210" s="124"/>
      <c r="AV210" s="124"/>
      <c r="AW210" s="124"/>
      <c r="AX210" s="124"/>
      <c r="AY210" s="95"/>
      <c r="AZ210" s="95"/>
      <c r="BA210" s="98"/>
    </row>
    <row r="211" spans="1:53" ht="12.75" customHeight="1" x14ac:dyDescent="0.25">
      <c r="A211" s="141"/>
      <c r="B211" s="144"/>
      <c r="C211" s="147"/>
      <c r="D211" s="150"/>
      <c r="E211" s="51"/>
      <c r="F211" s="42" t="str">
        <f t="shared" ref="F211:AJ211" si="99">IF(F212&gt;0,"НУ","")</f>
        <v/>
      </c>
      <c r="G211" s="43" t="str">
        <f t="shared" si="99"/>
        <v/>
      </c>
      <c r="H211" s="43" t="str">
        <f t="shared" si="99"/>
        <v/>
      </c>
      <c r="I211" s="43" t="str">
        <f t="shared" si="99"/>
        <v/>
      </c>
      <c r="J211" s="43" t="str">
        <f t="shared" si="99"/>
        <v/>
      </c>
      <c r="K211" s="43" t="str">
        <f t="shared" si="99"/>
        <v/>
      </c>
      <c r="L211" s="43" t="str">
        <f t="shared" si="99"/>
        <v/>
      </c>
      <c r="M211" s="43" t="str">
        <f t="shared" si="99"/>
        <v/>
      </c>
      <c r="N211" s="43" t="str">
        <f t="shared" si="99"/>
        <v/>
      </c>
      <c r="O211" s="43" t="str">
        <f t="shared" si="99"/>
        <v/>
      </c>
      <c r="P211" s="43" t="str">
        <f t="shared" si="99"/>
        <v/>
      </c>
      <c r="Q211" s="43" t="str">
        <f t="shared" si="99"/>
        <v/>
      </c>
      <c r="R211" s="43" t="str">
        <f t="shared" si="99"/>
        <v/>
      </c>
      <c r="S211" s="43" t="str">
        <f t="shared" si="99"/>
        <v/>
      </c>
      <c r="T211" s="43" t="str">
        <f t="shared" si="99"/>
        <v/>
      </c>
      <c r="U211" s="43" t="str">
        <f t="shared" si="99"/>
        <v/>
      </c>
      <c r="V211" s="43" t="str">
        <f t="shared" si="99"/>
        <v/>
      </c>
      <c r="W211" s="43" t="str">
        <f t="shared" si="99"/>
        <v/>
      </c>
      <c r="X211" s="43" t="str">
        <f t="shared" si="99"/>
        <v/>
      </c>
      <c r="Y211" s="43" t="str">
        <f t="shared" si="99"/>
        <v/>
      </c>
      <c r="Z211" s="43" t="str">
        <f t="shared" si="99"/>
        <v/>
      </c>
      <c r="AA211" s="43" t="str">
        <f t="shared" si="99"/>
        <v/>
      </c>
      <c r="AB211" s="43" t="str">
        <f t="shared" si="99"/>
        <v/>
      </c>
      <c r="AC211" s="43" t="str">
        <f t="shared" si="99"/>
        <v/>
      </c>
      <c r="AD211" s="43" t="str">
        <f t="shared" si="99"/>
        <v/>
      </c>
      <c r="AE211" s="43" t="str">
        <f t="shared" si="99"/>
        <v/>
      </c>
      <c r="AF211" s="43" t="str">
        <f t="shared" si="99"/>
        <v/>
      </c>
      <c r="AG211" s="43" t="str">
        <f t="shared" si="99"/>
        <v/>
      </c>
      <c r="AH211" s="44" t="str">
        <f t="shared" si="99"/>
        <v/>
      </c>
      <c r="AI211" s="44" t="str">
        <f t="shared" si="99"/>
        <v/>
      </c>
      <c r="AJ211" s="45" t="str">
        <f t="shared" si="99"/>
        <v/>
      </c>
      <c r="AK211" s="162"/>
      <c r="AL211" s="156"/>
      <c r="AM211" s="127"/>
      <c r="AN211" s="130"/>
      <c r="AO211" s="133"/>
      <c r="AP211" s="136"/>
      <c r="AQ211" s="136"/>
      <c r="AR211" s="124"/>
      <c r="AS211" s="124"/>
      <c r="AT211" s="124"/>
      <c r="AU211" s="124"/>
      <c r="AV211" s="124"/>
      <c r="AW211" s="124"/>
      <c r="AX211" s="124"/>
      <c r="AY211" s="95"/>
      <c r="AZ211" s="95"/>
      <c r="BA211" s="98"/>
    </row>
    <row r="212" spans="1:53" ht="13.5" customHeight="1" thickBot="1" x14ac:dyDescent="0.3">
      <c r="A212" s="142"/>
      <c r="B212" s="145"/>
      <c r="C212" s="148"/>
      <c r="D212" s="151"/>
      <c r="E212" s="52"/>
      <c r="F212" s="47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9"/>
      <c r="AK212" s="163"/>
      <c r="AL212" s="157"/>
      <c r="AM212" s="128"/>
      <c r="AN212" s="131"/>
      <c r="AO212" s="134"/>
      <c r="AP212" s="137"/>
      <c r="AQ212" s="137"/>
      <c r="AR212" s="125"/>
      <c r="AS212" s="125"/>
      <c r="AT212" s="125"/>
      <c r="AU212" s="125"/>
      <c r="AV212" s="125"/>
      <c r="AW212" s="125"/>
      <c r="AX212" s="125"/>
      <c r="AY212" s="96"/>
      <c r="AZ212" s="96"/>
      <c r="BA212" s="99"/>
    </row>
    <row r="213" spans="1:53" ht="12.75" customHeight="1" x14ac:dyDescent="0.25">
      <c r="A213" s="140">
        <v>51</v>
      </c>
      <c r="B213" s="143" t="str">
        <f>IFERROR(VLOOKUP($C213,[1]Списки!$A$1:$C$3999,2,0),"")</f>
        <v/>
      </c>
      <c r="C213" s="146"/>
      <c r="D213" s="149" t="str">
        <f>IFERROR(VLOOKUP($C213,[1]Списки!$A$1:$C$3999,3,0),"")</f>
        <v/>
      </c>
      <c r="E213" s="50"/>
      <c r="F213" s="34" t="str">
        <f>VLOOKUP(F$11,[1]Графік!$E$5:$H$32,3,0)</f>
        <v>ВВ</v>
      </c>
      <c r="G213" s="35" t="str">
        <f>VLOOKUP(G$11,[1]Графік!$E$5:$H$32,3,0)</f>
        <v>ВВ</v>
      </c>
      <c r="H213" s="35" t="str">
        <f>VLOOKUP(H$11,[1]Графік!$E$5:$H$32,3,0)</f>
        <v>Р</v>
      </c>
      <c r="I213" s="35" t="str">
        <f>VLOOKUP(I$11,[1]Графік!$E$5:$H$32,3,0)</f>
        <v>Р</v>
      </c>
      <c r="J213" s="35" t="str">
        <f>VLOOKUP(J$11,[1]Графік!$E$5:$H$32,3,0)</f>
        <v>Р</v>
      </c>
      <c r="K213" s="35" t="str">
        <f>VLOOKUP(K$11,[1]Графік!$E$5:$H$32,3,0)</f>
        <v>Р</v>
      </c>
      <c r="L213" s="35" t="str">
        <f>VLOOKUP(L$11,[1]Графік!$E$5:$H$32,3,0)</f>
        <v>ВВ</v>
      </c>
      <c r="M213" s="35" t="str">
        <f>VLOOKUP(M$11,[1]Графік!$E$5:$H$32,3,0)</f>
        <v>ВВ</v>
      </c>
      <c r="N213" s="35" t="str">
        <f>VLOOKUP(N$11,[1]Графік!$E$5:$H$32,3,0)</f>
        <v>Р</v>
      </c>
      <c r="O213" s="35" t="str">
        <f>VLOOKUP(O$11,[1]Графік!$E$5:$H$32,3,0)</f>
        <v>Р</v>
      </c>
      <c r="P213" s="35" t="str">
        <f>VLOOKUP(P$11,[1]Графік!$E$5:$H$32,3,0)</f>
        <v>Р</v>
      </c>
      <c r="Q213" s="35" t="str">
        <f>VLOOKUP(Q$11,[1]Графік!$E$5:$H$32,3,0)</f>
        <v>Р</v>
      </c>
      <c r="R213" s="35" t="str">
        <f>VLOOKUP(R$11,[1]Графік!$E$5:$H$32,3,0)</f>
        <v>ВВ</v>
      </c>
      <c r="S213" s="35" t="str">
        <f>VLOOKUP(S$11,[1]Графік!$E$5:$H$32,3,0)</f>
        <v>ВВ</v>
      </c>
      <c r="T213" s="35" t="str">
        <f>VLOOKUP(T$11,[1]Графік!$E$5:$H$32,3,0)</f>
        <v>Р</v>
      </c>
      <c r="U213" s="35" t="str">
        <f>VLOOKUP(U$11,[1]Графік!$E$5:$H$32,3,0)</f>
        <v>Р</v>
      </c>
      <c r="V213" s="35" t="str">
        <f>VLOOKUP(V$11,[1]Графік!$E$5:$H$32,3,0)</f>
        <v>Р</v>
      </c>
      <c r="W213" s="35" t="str">
        <f>VLOOKUP(W$11,[1]Графік!$E$5:$H$32,3,0)</f>
        <v>Р</v>
      </c>
      <c r="X213" s="35" t="str">
        <f>VLOOKUP(X$11,[1]Графік!$E$5:$H$32,3,0)</f>
        <v>ВВ</v>
      </c>
      <c r="Y213" s="35" t="str">
        <f>VLOOKUP(Y$11,[1]Графік!$E$5:$H$32,3,0)</f>
        <v>ВВ</v>
      </c>
      <c r="Z213" s="35" t="str">
        <f>VLOOKUP(Z$11,[1]Графік!$E$5:$H$32,3,0)</f>
        <v>Р</v>
      </c>
      <c r="AA213" s="35" t="str">
        <f>VLOOKUP(AA$11,[1]Графік!$E$5:$H$32,3,0)</f>
        <v>Р</v>
      </c>
      <c r="AB213" s="35" t="str">
        <f>VLOOKUP(AB$11,[1]Графік!$E$5:$H$32,3,0)</f>
        <v>Р</v>
      </c>
      <c r="AC213" s="35" t="str">
        <f>VLOOKUP(AC$11,[1]Графік!$E$5:$H$32,3,0)</f>
        <v>Р</v>
      </c>
      <c r="AD213" s="35" t="str">
        <f>VLOOKUP(AD$11,[1]Графік!$E$5:$H$32,3,0)</f>
        <v>ВВ</v>
      </c>
      <c r="AE213" s="35" t="str">
        <f>VLOOKUP(AE$11,[1]Графік!$E$5:$H$32,3,0)</f>
        <v>ВВ</v>
      </c>
      <c r="AF213" s="35" t="str">
        <f>VLOOKUP(AF$11,[1]Графік!$E$5:$H$32,3,0)</f>
        <v>Р</v>
      </c>
      <c r="AG213" s="35" t="str">
        <f>VLOOKUP(AG$11,[1]Графік!$E$5:$H$32,3,0)</f>
        <v>Р</v>
      </c>
      <c r="AH213" s="35"/>
      <c r="AI213" s="35"/>
      <c r="AJ213" s="36"/>
      <c r="AK213" s="162">
        <f ca="1">SUMIF($F213:$AJ216,"Р",$F214:$AJ214)</f>
        <v>144</v>
      </c>
      <c r="AL213" s="156">
        <f ca="1">SUMIF($F215:$AJ216,"НУ",$F216:$AJ216)</f>
        <v>0</v>
      </c>
      <c r="AM213" s="127">
        <f ca="1">SUMIF(F213:AJ216,"РВ",F214:AJ214)</f>
        <v>0</v>
      </c>
      <c r="AN213" s="130">
        <f ca="1">AK213+AL213+AM213</f>
        <v>144</v>
      </c>
      <c r="AO213" s="133">
        <f ca="1">AK213/8</f>
        <v>18</v>
      </c>
      <c r="AP213" s="136">
        <f>COUNTIF($F213:$AJ216,"=ВВ")</f>
        <v>10</v>
      </c>
      <c r="AQ213" s="136">
        <f>COUNTIF($F213:$AJ216,"=В")</f>
        <v>0</v>
      </c>
      <c r="AR213" s="124">
        <f>COUNTIF($F213:$AJ216,"=НА")</f>
        <v>0</v>
      </c>
      <c r="AS213" s="124">
        <f>COUNTIF(F213:AJ216,"=ТН")</f>
        <v>0</v>
      </c>
      <c r="AT213" s="124">
        <f>COUNTIF($F213:$AJ216,"=ВД")</f>
        <v>0</v>
      </c>
      <c r="AU213" s="124">
        <f>COUNTIF($F213:$AJ216,"=ВП")</f>
        <v>0</v>
      </c>
      <c r="AV213" s="124">
        <f>COUNTIF($F213:$AJ216,"=ДД")</f>
        <v>0</v>
      </c>
      <c r="AW213" s="124">
        <f>COUNTIF($F213:$AJ216,"=П")</f>
        <v>0</v>
      </c>
      <c r="AX213" s="124">
        <f>COUNTIF($F213:$AJ216,"=ПР")</f>
        <v>0</v>
      </c>
      <c r="AY213" s="95">
        <f>COUNTIF($F213:$AJ216,"=І")</f>
        <v>0</v>
      </c>
      <c r="AZ213" s="95">
        <f>COUNTIF($F213:$AJ216,"=НЗ")</f>
        <v>0</v>
      </c>
      <c r="BA213" s="97" t="str">
        <f>IF(C213&gt;1,[1]Графік!$H$36,"")</f>
        <v/>
      </c>
    </row>
    <row r="214" spans="1:53" ht="12.75" customHeight="1" x14ac:dyDescent="0.25">
      <c r="A214" s="141"/>
      <c r="B214" s="144"/>
      <c r="C214" s="147"/>
      <c r="D214" s="150"/>
      <c r="E214" s="51"/>
      <c r="F214" s="38" t="str">
        <f t="shared" ref="F214:AG214" si="100">IF(F213="Р",8,"")</f>
        <v/>
      </c>
      <c r="G214" s="39" t="str">
        <f t="shared" si="100"/>
        <v/>
      </c>
      <c r="H214" s="39">
        <f t="shared" si="100"/>
        <v>8</v>
      </c>
      <c r="I214" s="39">
        <f t="shared" si="100"/>
        <v>8</v>
      </c>
      <c r="J214" s="39">
        <f t="shared" si="100"/>
        <v>8</v>
      </c>
      <c r="K214" s="39">
        <f t="shared" si="100"/>
        <v>8</v>
      </c>
      <c r="L214" s="39" t="str">
        <f t="shared" si="100"/>
        <v/>
      </c>
      <c r="M214" s="39" t="str">
        <f t="shared" si="100"/>
        <v/>
      </c>
      <c r="N214" s="39">
        <f t="shared" si="100"/>
        <v>8</v>
      </c>
      <c r="O214" s="39">
        <f t="shared" si="100"/>
        <v>8</v>
      </c>
      <c r="P214" s="39">
        <f t="shared" si="100"/>
        <v>8</v>
      </c>
      <c r="Q214" s="39">
        <f t="shared" si="100"/>
        <v>8</v>
      </c>
      <c r="R214" s="39" t="str">
        <f t="shared" si="100"/>
        <v/>
      </c>
      <c r="S214" s="39" t="str">
        <f t="shared" si="100"/>
        <v/>
      </c>
      <c r="T214" s="39">
        <f t="shared" si="100"/>
        <v>8</v>
      </c>
      <c r="U214" s="39">
        <f t="shared" si="100"/>
        <v>8</v>
      </c>
      <c r="V214" s="39">
        <f t="shared" si="100"/>
        <v>8</v>
      </c>
      <c r="W214" s="39">
        <f t="shared" si="100"/>
        <v>8</v>
      </c>
      <c r="X214" s="39" t="str">
        <f t="shared" si="100"/>
        <v/>
      </c>
      <c r="Y214" s="39" t="str">
        <f t="shared" si="100"/>
        <v/>
      </c>
      <c r="Z214" s="39">
        <f t="shared" si="100"/>
        <v>8</v>
      </c>
      <c r="AA214" s="39">
        <f t="shared" si="100"/>
        <v>8</v>
      </c>
      <c r="AB214" s="39">
        <f t="shared" si="100"/>
        <v>8</v>
      </c>
      <c r="AC214" s="39">
        <f t="shared" si="100"/>
        <v>8</v>
      </c>
      <c r="AD214" s="39" t="str">
        <f t="shared" si="100"/>
        <v/>
      </c>
      <c r="AE214" s="39" t="str">
        <f t="shared" si="100"/>
        <v/>
      </c>
      <c r="AF214" s="39">
        <f t="shared" si="100"/>
        <v>8</v>
      </c>
      <c r="AG214" s="39">
        <f t="shared" si="100"/>
        <v>8</v>
      </c>
      <c r="AH214" s="39"/>
      <c r="AI214" s="39"/>
      <c r="AJ214" s="40"/>
      <c r="AK214" s="162"/>
      <c r="AL214" s="156"/>
      <c r="AM214" s="127"/>
      <c r="AN214" s="130"/>
      <c r="AO214" s="133"/>
      <c r="AP214" s="136"/>
      <c r="AQ214" s="136"/>
      <c r="AR214" s="124"/>
      <c r="AS214" s="124"/>
      <c r="AT214" s="124"/>
      <c r="AU214" s="124"/>
      <c r="AV214" s="124"/>
      <c r="AW214" s="124"/>
      <c r="AX214" s="124"/>
      <c r="AY214" s="95"/>
      <c r="AZ214" s="95"/>
      <c r="BA214" s="98"/>
    </row>
    <row r="215" spans="1:53" ht="12.75" customHeight="1" x14ac:dyDescent="0.25">
      <c r="A215" s="141"/>
      <c r="B215" s="144"/>
      <c r="C215" s="147"/>
      <c r="D215" s="150"/>
      <c r="E215" s="51"/>
      <c r="F215" s="42" t="str">
        <f t="shared" ref="F215:AJ215" si="101">IF(F216&gt;0,"НУ","")</f>
        <v/>
      </c>
      <c r="G215" s="43" t="str">
        <f t="shared" si="101"/>
        <v/>
      </c>
      <c r="H215" s="43" t="str">
        <f t="shared" si="101"/>
        <v/>
      </c>
      <c r="I215" s="43" t="str">
        <f t="shared" si="101"/>
        <v/>
      </c>
      <c r="J215" s="43" t="str">
        <f t="shared" si="101"/>
        <v/>
      </c>
      <c r="K215" s="43" t="str">
        <f t="shared" si="101"/>
        <v/>
      </c>
      <c r="L215" s="43" t="str">
        <f t="shared" si="101"/>
        <v/>
      </c>
      <c r="M215" s="43" t="str">
        <f t="shared" si="101"/>
        <v/>
      </c>
      <c r="N215" s="43" t="str">
        <f t="shared" si="101"/>
        <v/>
      </c>
      <c r="O215" s="43" t="str">
        <f t="shared" si="101"/>
        <v/>
      </c>
      <c r="P215" s="43" t="str">
        <f t="shared" si="101"/>
        <v/>
      </c>
      <c r="Q215" s="43" t="str">
        <f t="shared" si="101"/>
        <v/>
      </c>
      <c r="R215" s="43" t="str">
        <f t="shared" si="101"/>
        <v/>
      </c>
      <c r="S215" s="43" t="str">
        <f t="shared" si="101"/>
        <v/>
      </c>
      <c r="T215" s="43" t="str">
        <f t="shared" si="101"/>
        <v/>
      </c>
      <c r="U215" s="43" t="str">
        <f t="shared" si="101"/>
        <v/>
      </c>
      <c r="V215" s="43" t="str">
        <f t="shared" si="101"/>
        <v/>
      </c>
      <c r="W215" s="43" t="str">
        <f t="shared" si="101"/>
        <v/>
      </c>
      <c r="X215" s="43" t="str">
        <f t="shared" si="101"/>
        <v/>
      </c>
      <c r="Y215" s="43" t="str">
        <f t="shared" si="101"/>
        <v/>
      </c>
      <c r="Z215" s="43" t="str">
        <f t="shared" si="101"/>
        <v/>
      </c>
      <c r="AA215" s="43" t="str">
        <f t="shared" si="101"/>
        <v/>
      </c>
      <c r="AB215" s="43" t="str">
        <f t="shared" si="101"/>
        <v/>
      </c>
      <c r="AC215" s="43" t="str">
        <f t="shared" si="101"/>
        <v/>
      </c>
      <c r="AD215" s="43" t="str">
        <f t="shared" si="101"/>
        <v/>
      </c>
      <c r="AE215" s="43" t="str">
        <f t="shared" si="101"/>
        <v/>
      </c>
      <c r="AF215" s="43" t="str">
        <f t="shared" si="101"/>
        <v/>
      </c>
      <c r="AG215" s="43" t="str">
        <f t="shared" si="101"/>
        <v/>
      </c>
      <c r="AH215" s="44" t="str">
        <f t="shared" si="101"/>
        <v/>
      </c>
      <c r="AI215" s="44" t="str">
        <f t="shared" si="101"/>
        <v/>
      </c>
      <c r="AJ215" s="45" t="str">
        <f t="shared" si="101"/>
        <v/>
      </c>
      <c r="AK215" s="162"/>
      <c r="AL215" s="156"/>
      <c r="AM215" s="127"/>
      <c r="AN215" s="130"/>
      <c r="AO215" s="133"/>
      <c r="AP215" s="136"/>
      <c r="AQ215" s="136"/>
      <c r="AR215" s="124"/>
      <c r="AS215" s="124"/>
      <c r="AT215" s="124"/>
      <c r="AU215" s="124"/>
      <c r="AV215" s="124"/>
      <c r="AW215" s="124"/>
      <c r="AX215" s="124"/>
      <c r="AY215" s="95"/>
      <c r="AZ215" s="95"/>
      <c r="BA215" s="98"/>
    </row>
    <row r="216" spans="1:53" ht="13.5" customHeight="1" thickBot="1" x14ac:dyDescent="0.3">
      <c r="A216" s="142"/>
      <c r="B216" s="145"/>
      <c r="C216" s="148"/>
      <c r="D216" s="151"/>
      <c r="E216" s="52"/>
      <c r="F216" s="47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9"/>
      <c r="AK216" s="163"/>
      <c r="AL216" s="157"/>
      <c r="AM216" s="128"/>
      <c r="AN216" s="131"/>
      <c r="AO216" s="134"/>
      <c r="AP216" s="137"/>
      <c r="AQ216" s="137"/>
      <c r="AR216" s="125"/>
      <c r="AS216" s="125"/>
      <c r="AT216" s="125"/>
      <c r="AU216" s="125"/>
      <c r="AV216" s="125"/>
      <c r="AW216" s="125"/>
      <c r="AX216" s="125"/>
      <c r="AY216" s="96"/>
      <c r="AZ216" s="96"/>
      <c r="BA216" s="99"/>
    </row>
    <row r="217" spans="1:53" ht="12.75" customHeight="1" x14ac:dyDescent="0.25">
      <c r="A217" s="140">
        <v>52</v>
      </c>
      <c r="B217" s="143" t="str">
        <f>IFERROR(VLOOKUP($C217,[1]Списки!$A$1:$C$3999,2,0),"")</f>
        <v/>
      </c>
      <c r="C217" s="146"/>
      <c r="D217" s="149" t="str">
        <f>IFERROR(VLOOKUP($C217,[1]Списки!$A$1:$C$3999,3,0),"")</f>
        <v/>
      </c>
      <c r="E217" s="50"/>
      <c r="F217" s="34" t="str">
        <f>VLOOKUP(F$11,[1]Графік!$E$5:$H$32,3,0)</f>
        <v>ВВ</v>
      </c>
      <c r="G217" s="35" t="str">
        <f>VLOOKUP(G$11,[1]Графік!$E$5:$H$32,3,0)</f>
        <v>ВВ</v>
      </c>
      <c r="H217" s="35" t="str">
        <f>VLOOKUP(H$11,[1]Графік!$E$5:$H$32,3,0)</f>
        <v>Р</v>
      </c>
      <c r="I217" s="35" t="str">
        <f>VLOOKUP(I$11,[1]Графік!$E$5:$H$32,3,0)</f>
        <v>Р</v>
      </c>
      <c r="J217" s="35" t="str">
        <f>VLOOKUP(J$11,[1]Графік!$E$5:$H$32,3,0)</f>
        <v>Р</v>
      </c>
      <c r="K217" s="35" t="str">
        <f>VLOOKUP(K$11,[1]Графік!$E$5:$H$32,3,0)</f>
        <v>Р</v>
      </c>
      <c r="L217" s="35" t="str">
        <f>VLOOKUP(L$11,[1]Графік!$E$5:$H$32,3,0)</f>
        <v>ВВ</v>
      </c>
      <c r="M217" s="35" t="str">
        <f>VLOOKUP(M$11,[1]Графік!$E$5:$H$32,3,0)</f>
        <v>ВВ</v>
      </c>
      <c r="N217" s="35" t="str">
        <f>VLOOKUP(N$11,[1]Графік!$E$5:$H$32,3,0)</f>
        <v>Р</v>
      </c>
      <c r="O217" s="35" t="str">
        <f>VLOOKUP(O$11,[1]Графік!$E$5:$H$32,3,0)</f>
        <v>Р</v>
      </c>
      <c r="P217" s="35" t="str">
        <f>VLOOKUP(P$11,[1]Графік!$E$5:$H$32,3,0)</f>
        <v>Р</v>
      </c>
      <c r="Q217" s="35" t="str">
        <f>VLOOKUP(Q$11,[1]Графік!$E$5:$H$32,3,0)</f>
        <v>Р</v>
      </c>
      <c r="R217" s="35" t="str">
        <f>VLOOKUP(R$11,[1]Графік!$E$5:$H$32,3,0)</f>
        <v>ВВ</v>
      </c>
      <c r="S217" s="35" t="str">
        <f>VLOOKUP(S$11,[1]Графік!$E$5:$H$32,3,0)</f>
        <v>ВВ</v>
      </c>
      <c r="T217" s="35" t="str">
        <f>VLOOKUP(T$11,[1]Графік!$E$5:$H$32,3,0)</f>
        <v>Р</v>
      </c>
      <c r="U217" s="35" t="str">
        <f>VLOOKUP(U$11,[1]Графік!$E$5:$H$32,3,0)</f>
        <v>Р</v>
      </c>
      <c r="V217" s="35" t="str">
        <f>VLOOKUP(V$11,[1]Графік!$E$5:$H$32,3,0)</f>
        <v>Р</v>
      </c>
      <c r="W217" s="35" t="str">
        <f>VLOOKUP(W$11,[1]Графік!$E$5:$H$32,3,0)</f>
        <v>Р</v>
      </c>
      <c r="X217" s="35" t="str">
        <f>VLOOKUP(X$11,[1]Графік!$E$5:$H$32,3,0)</f>
        <v>ВВ</v>
      </c>
      <c r="Y217" s="35" t="str">
        <f>VLOOKUP(Y$11,[1]Графік!$E$5:$H$32,3,0)</f>
        <v>ВВ</v>
      </c>
      <c r="Z217" s="35" t="str">
        <f>VLOOKUP(Z$11,[1]Графік!$E$5:$H$32,3,0)</f>
        <v>Р</v>
      </c>
      <c r="AA217" s="35" t="str">
        <f>VLOOKUP(AA$11,[1]Графік!$E$5:$H$32,3,0)</f>
        <v>Р</v>
      </c>
      <c r="AB217" s="35" t="str">
        <f>VLOOKUP(AB$11,[1]Графік!$E$5:$H$32,3,0)</f>
        <v>Р</v>
      </c>
      <c r="AC217" s="35" t="str">
        <f>VLOOKUP(AC$11,[1]Графік!$E$5:$H$32,3,0)</f>
        <v>Р</v>
      </c>
      <c r="AD217" s="35" t="str">
        <f>VLOOKUP(AD$11,[1]Графік!$E$5:$H$32,3,0)</f>
        <v>ВВ</v>
      </c>
      <c r="AE217" s="35" t="str">
        <f>VLOOKUP(AE$11,[1]Графік!$E$5:$H$32,3,0)</f>
        <v>ВВ</v>
      </c>
      <c r="AF217" s="35" t="str">
        <f>VLOOKUP(AF$11,[1]Графік!$E$5:$H$32,3,0)</f>
        <v>Р</v>
      </c>
      <c r="AG217" s="35" t="str">
        <f>VLOOKUP(AG$11,[1]Графік!$E$5:$H$32,3,0)</f>
        <v>Р</v>
      </c>
      <c r="AH217" s="35"/>
      <c r="AI217" s="35"/>
      <c r="AJ217" s="36"/>
      <c r="AK217" s="162">
        <f ca="1">SUMIF($F217:$AJ220,"Р",$F218:$AJ218)</f>
        <v>144</v>
      </c>
      <c r="AL217" s="156">
        <f ca="1">SUMIF($F219:$AJ220,"НУ",$F220:$AJ220)</f>
        <v>0</v>
      </c>
      <c r="AM217" s="127">
        <f ca="1">SUMIF(F217:AJ220,"РВ",F218:AJ218)</f>
        <v>0</v>
      </c>
      <c r="AN217" s="130">
        <f ca="1">AK217+AL217+AM217</f>
        <v>144</v>
      </c>
      <c r="AO217" s="133">
        <f ca="1">AK217/8</f>
        <v>18</v>
      </c>
      <c r="AP217" s="136">
        <f>COUNTIF($F217:$AJ220,"=ВВ")</f>
        <v>10</v>
      </c>
      <c r="AQ217" s="136">
        <f>COUNTIF($F217:$AJ220,"=В")</f>
        <v>0</v>
      </c>
      <c r="AR217" s="124">
        <f>COUNTIF($F217:$AJ220,"=НА")</f>
        <v>0</v>
      </c>
      <c r="AS217" s="124">
        <f>COUNTIF(F217:AJ220,"=ТН")</f>
        <v>0</v>
      </c>
      <c r="AT217" s="124">
        <f>COUNTIF($F217:$AJ220,"=ВД")</f>
        <v>0</v>
      </c>
      <c r="AU217" s="124">
        <f>COUNTIF($F217:$AJ220,"=ВП")</f>
        <v>0</v>
      </c>
      <c r="AV217" s="124">
        <f>COUNTIF($F217:$AJ220,"=ДД")</f>
        <v>0</v>
      </c>
      <c r="AW217" s="124">
        <f>COUNTIF($F217:$AJ220,"=П")</f>
        <v>0</v>
      </c>
      <c r="AX217" s="124">
        <f>COUNTIF($F217:$AJ220,"=ПР")</f>
        <v>0</v>
      </c>
      <c r="AY217" s="95">
        <f>COUNTIF($F217:$AJ220,"=І")</f>
        <v>0</v>
      </c>
      <c r="AZ217" s="95">
        <f>COUNTIF($F217:$AJ220,"=НЗ")</f>
        <v>0</v>
      </c>
      <c r="BA217" s="97" t="str">
        <f>IF(C217&gt;1,[1]Графік!$H$36,"")</f>
        <v/>
      </c>
    </row>
    <row r="218" spans="1:53" ht="12.75" customHeight="1" x14ac:dyDescent="0.25">
      <c r="A218" s="141"/>
      <c r="B218" s="144"/>
      <c r="C218" s="147"/>
      <c r="D218" s="150"/>
      <c r="E218" s="51"/>
      <c r="F218" s="38" t="str">
        <f t="shared" ref="F218:AG218" si="102">IF(F217="Р",8,"")</f>
        <v/>
      </c>
      <c r="G218" s="39" t="str">
        <f t="shared" si="102"/>
        <v/>
      </c>
      <c r="H218" s="39">
        <f t="shared" si="102"/>
        <v>8</v>
      </c>
      <c r="I218" s="39">
        <f t="shared" si="102"/>
        <v>8</v>
      </c>
      <c r="J218" s="39">
        <f t="shared" si="102"/>
        <v>8</v>
      </c>
      <c r="K218" s="39">
        <f t="shared" si="102"/>
        <v>8</v>
      </c>
      <c r="L218" s="39" t="str">
        <f t="shared" si="102"/>
        <v/>
      </c>
      <c r="M218" s="39" t="str">
        <f t="shared" si="102"/>
        <v/>
      </c>
      <c r="N218" s="39">
        <f t="shared" si="102"/>
        <v>8</v>
      </c>
      <c r="O218" s="39">
        <f t="shared" si="102"/>
        <v>8</v>
      </c>
      <c r="P218" s="39">
        <f t="shared" si="102"/>
        <v>8</v>
      </c>
      <c r="Q218" s="39">
        <f t="shared" si="102"/>
        <v>8</v>
      </c>
      <c r="R218" s="39" t="str">
        <f t="shared" si="102"/>
        <v/>
      </c>
      <c r="S218" s="39" t="str">
        <f t="shared" si="102"/>
        <v/>
      </c>
      <c r="T218" s="39">
        <f t="shared" si="102"/>
        <v>8</v>
      </c>
      <c r="U218" s="39">
        <f t="shared" si="102"/>
        <v>8</v>
      </c>
      <c r="V218" s="39">
        <f t="shared" si="102"/>
        <v>8</v>
      </c>
      <c r="W218" s="39">
        <f t="shared" si="102"/>
        <v>8</v>
      </c>
      <c r="X218" s="39" t="str">
        <f t="shared" si="102"/>
        <v/>
      </c>
      <c r="Y218" s="39" t="str">
        <f t="shared" si="102"/>
        <v/>
      </c>
      <c r="Z218" s="39">
        <f t="shared" si="102"/>
        <v>8</v>
      </c>
      <c r="AA218" s="39">
        <f t="shared" si="102"/>
        <v>8</v>
      </c>
      <c r="AB218" s="39">
        <f t="shared" si="102"/>
        <v>8</v>
      </c>
      <c r="AC218" s="39">
        <f t="shared" si="102"/>
        <v>8</v>
      </c>
      <c r="AD218" s="39" t="str">
        <f t="shared" si="102"/>
        <v/>
      </c>
      <c r="AE218" s="39" t="str">
        <f t="shared" si="102"/>
        <v/>
      </c>
      <c r="AF218" s="39">
        <f t="shared" si="102"/>
        <v>8</v>
      </c>
      <c r="AG218" s="39">
        <f t="shared" si="102"/>
        <v>8</v>
      </c>
      <c r="AH218" s="39"/>
      <c r="AI218" s="39"/>
      <c r="AJ218" s="40"/>
      <c r="AK218" s="162"/>
      <c r="AL218" s="156"/>
      <c r="AM218" s="127"/>
      <c r="AN218" s="130"/>
      <c r="AO218" s="133"/>
      <c r="AP218" s="136"/>
      <c r="AQ218" s="136"/>
      <c r="AR218" s="124"/>
      <c r="AS218" s="124"/>
      <c r="AT218" s="124"/>
      <c r="AU218" s="124"/>
      <c r="AV218" s="124"/>
      <c r="AW218" s="124"/>
      <c r="AX218" s="124"/>
      <c r="AY218" s="95"/>
      <c r="AZ218" s="95"/>
      <c r="BA218" s="98"/>
    </row>
    <row r="219" spans="1:53" ht="12.75" customHeight="1" x14ac:dyDescent="0.25">
      <c r="A219" s="141"/>
      <c r="B219" s="144"/>
      <c r="C219" s="147"/>
      <c r="D219" s="150"/>
      <c r="E219" s="51"/>
      <c r="F219" s="42" t="str">
        <f t="shared" ref="F219:AJ219" si="103">IF(F220&gt;0,"НУ","")</f>
        <v/>
      </c>
      <c r="G219" s="43" t="str">
        <f t="shared" si="103"/>
        <v/>
      </c>
      <c r="H219" s="43" t="str">
        <f t="shared" si="103"/>
        <v/>
      </c>
      <c r="I219" s="43" t="str">
        <f t="shared" si="103"/>
        <v/>
      </c>
      <c r="J219" s="43" t="str">
        <f t="shared" si="103"/>
        <v/>
      </c>
      <c r="K219" s="43" t="str">
        <f t="shared" si="103"/>
        <v/>
      </c>
      <c r="L219" s="43" t="str">
        <f t="shared" si="103"/>
        <v/>
      </c>
      <c r="M219" s="43" t="str">
        <f t="shared" si="103"/>
        <v/>
      </c>
      <c r="N219" s="43" t="str">
        <f t="shared" si="103"/>
        <v/>
      </c>
      <c r="O219" s="43" t="str">
        <f t="shared" si="103"/>
        <v/>
      </c>
      <c r="P219" s="43" t="str">
        <f t="shared" si="103"/>
        <v/>
      </c>
      <c r="Q219" s="43" t="str">
        <f t="shared" si="103"/>
        <v/>
      </c>
      <c r="R219" s="43" t="str">
        <f t="shared" si="103"/>
        <v/>
      </c>
      <c r="S219" s="43" t="str">
        <f t="shared" si="103"/>
        <v/>
      </c>
      <c r="T219" s="43" t="str">
        <f t="shared" si="103"/>
        <v/>
      </c>
      <c r="U219" s="43" t="str">
        <f t="shared" si="103"/>
        <v/>
      </c>
      <c r="V219" s="43" t="str">
        <f t="shared" si="103"/>
        <v/>
      </c>
      <c r="W219" s="43" t="str">
        <f t="shared" si="103"/>
        <v/>
      </c>
      <c r="X219" s="43" t="str">
        <f t="shared" si="103"/>
        <v/>
      </c>
      <c r="Y219" s="43" t="str">
        <f t="shared" si="103"/>
        <v/>
      </c>
      <c r="Z219" s="43" t="str">
        <f t="shared" si="103"/>
        <v/>
      </c>
      <c r="AA219" s="43" t="str">
        <f t="shared" si="103"/>
        <v/>
      </c>
      <c r="AB219" s="43" t="str">
        <f t="shared" si="103"/>
        <v/>
      </c>
      <c r="AC219" s="43" t="str">
        <f t="shared" si="103"/>
        <v/>
      </c>
      <c r="AD219" s="43" t="str">
        <f t="shared" si="103"/>
        <v/>
      </c>
      <c r="AE219" s="43" t="str">
        <f t="shared" si="103"/>
        <v/>
      </c>
      <c r="AF219" s="43" t="str">
        <f t="shared" si="103"/>
        <v/>
      </c>
      <c r="AG219" s="43" t="str">
        <f t="shared" si="103"/>
        <v/>
      </c>
      <c r="AH219" s="44" t="str">
        <f t="shared" si="103"/>
        <v/>
      </c>
      <c r="AI219" s="44" t="str">
        <f t="shared" si="103"/>
        <v/>
      </c>
      <c r="AJ219" s="45" t="str">
        <f t="shared" si="103"/>
        <v/>
      </c>
      <c r="AK219" s="162"/>
      <c r="AL219" s="156"/>
      <c r="AM219" s="127"/>
      <c r="AN219" s="130"/>
      <c r="AO219" s="133"/>
      <c r="AP219" s="136"/>
      <c r="AQ219" s="136"/>
      <c r="AR219" s="124"/>
      <c r="AS219" s="124"/>
      <c r="AT219" s="124"/>
      <c r="AU219" s="124"/>
      <c r="AV219" s="124"/>
      <c r="AW219" s="124"/>
      <c r="AX219" s="124"/>
      <c r="AY219" s="95"/>
      <c r="AZ219" s="95"/>
      <c r="BA219" s="98"/>
    </row>
    <row r="220" spans="1:53" ht="13.5" customHeight="1" thickBot="1" x14ac:dyDescent="0.3">
      <c r="A220" s="142"/>
      <c r="B220" s="145"/>
      <c r="C220" s="148"/>
      <c r="D220" s="151"/>
      <c r="E220" s="52"/>
      <c r="F220" s="47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9"/>
      <c r="AK220" s="163"/>
      <c r="AL220" s="157"/>
      <c r="AM220" s="128"/>
      <c r="AN220" s="131"/>
      <c r="AO220" s="134"/>
      <c r="AP220" s="137"/>
      <c r="AQ220" s="137"/>
      <c r="AR220" s="125"/>
      <c r="AS220" s="125"/>
      <c r="AT220" s="125"/>
      <c r="AU220" s="125"/>
      <c r="AV220" s="125"/>
      <c r="AW220" s="125"/>
      <c r="AX220" s="125"/>
      <c r="AY220" s="96"/>
      <c r="AZ220" s="96"/>
      <c r="BA220" s="99"/>
    </row>
    <row r="221" spans="1:53" ht="12.75" customHeight="1" x14ac:dyDescent="0.25">
      <c r="A221" s="140">
        <v>53</v>
      </c>
      <c r="B221" s="143" t="str">
        <f>IFERROR(VLOOKUP($C221,[1]Списки!$A$1:$C$3999,2,0),"")</f>
        <v/>
      </c>
      <c r="C221" s="146"/>
      <c r="D221" s="149" t="str">
        <f>IFERROR(VLOOKUP($C221,[1]Списки!$A$1:$C$3999,3,0),"")</f>
        <v/>
      </c>
      <c r="E221" s="50"/>
      <c r="F221" s="34" t="str">
        <f>VLOOKUP(F$11,[1]Графік!$E$5:$H$32,3,0)</f>
        <v>ВВ</v>
      </c>
      <c r="G221" s="35" t="str">
        <f>VLOOKUP(G$11,[1]Графік!$E$5:$H$32,3,0)</f>
        <v>ВВ</v>
      </c>
      <c r="H221" s="35" t="str">
        <f>VLOOKUP(H$11,[1]Графік!$E$5:$H$32,3,0)</f>
        <v>Р</v>
      </c>
      <c r="I221" s="35" t="str">
        <f>VLOOKUP(I$11,[1]Графік!$E$5:$H$32,3,0)</f>
        <v>Р</v>
      </c>
      <c r="J221" s="35" t="str">
        <f>VLOOKUP(J$11,[1]Графік!$E$5:$H$32,3,0)</f>
        <v>Р</v>
      </c>
      <c r="K221" s="35" t="str">
        <f>VLOOKUP(K$11,[1]Графік!$E$5:$H$32,3,0)</f>
        <v>Р</v>
      </c>
      <c r="L221" s="35" t="str">
        <f>VLOOKUP(L$11,[1]Графік!$E$5:$H$32,3,0)</f>
        <v>ВВ</v>
      </c>
      <c r="M221" s="35" t="str">
        <f>VLOOKUP(M$11,[1]Графік!$E$5:$H$32,3,0)</f>
        <v>ВВ</v>
      </c>
      <c r="N221" s="35" t="str">
        <f>VLOOKUP(N$11,[1]Графік!$E$5:$H$32,3,0)</f>
        <v>Р</v>
      </c>
      <c r="O221" s="35" t="str">
        <f>VLOOKUP(O$11,[1]Графік!$E$5:$H$32,3,0)</f>
        <v>Р</v>
      </c>
      <c r="P221" s="35" t="str">
        <f>VLOOKUP(P$11,[1]Графік!$E$5:$H$32,3,0)</f>
        <v>Р</v>
      </c>
      <c r="Q221" s="35" t="str">
        <f>VLOOKUP(Q$11,[1]Графік!$E$5:$H$32,3,0)</f>
        <v>Р</v>
      </c>
      <c r="R221" s="35" t="str">
        <f>VLOOKUP(R$11,[1]Графік!$E$5:$H$32,3,0)</f>
        <v>ВВ</v>
      </c>
      <c r="S221" s="35" t="str">
        <f>VLOOKUP(S$11,[1]Графік!$E$5:$H$32,3,0)</f>
        <v>ВВ</v>
      </c>
      <c r="T221" s="35" t="str">
        <f>VLOOKUP(T$11,[1]Графік!$E$5:$H$32,3,0)</f>
        <v>Р</v>
      </c>
      <c r="U221" s="35" t="str">
        <f>VLOOKUP(U$11,[1]Графік!$E$5:$H$32,3,0)</f>
        <v>Р</v>
      </c>
      <c r="V221" s="35" t="str">
        <f>VLOOKUP(V$11,[1]Графік!$E$5:$H$32,3,0)</f>
        <v>Р</v>
      </c>
      <c r="W221" s="35" t="str">
        <f>VLOOKUP(W$11,[1]Графік!$E$5:$H$32,3,0)</f>
        <v>Р</v>
      </c>
      <c r="X221" s="35" t="str">
        <f>VLOOKUP(X$11,[1]Графік!$E$5:$H$32,3,0)</f>
        <v>ВВ</v>
      </c>
      <c r="Y221" s="35" t="str">
        <f>VLOOKUP(Y$11,[1]Графік!$E$5:$H$32,3,0)</f>
        <v>ВВ</v>
      </c>
      <c r="Z221" s="35" t="str">
        <f>VLOOKUP(Z$11,[1]Графік!$E$5:$H$32,3,0)</f>
        <v>Р</v>
      </c>
      <c r="AA221" s="35" t="str">
        <f>VLOOKUP(AA$11,[1]Графік!$E$5:$H$32,3,0)</f>
        <v>Р</v>
      </c>
      <c r="AB221" s="35" t="str">
        <f>VLOOKUP(AB$11,[1]Графік!$E$5:$H$32,3,0)</f>
        <v>Р</v>
      </c>
      <c r="AC221" s="35" t="str">
        <f>VLOOKUP(AC$11,[1]Графік!$E$5:$H$32,3,0)</f>
        <v>Р</v>
      </c>
      <c r="AD221" s="35" t="str">
        <f>VLOOKUP(AD$11,[1]Графік!$E$5:$H$32,3,0)</f>
        <v>ВВ</v>
      </c>
      <c r="AE221" s="35" t="str">
        <f>VLOOKUP(AE$11,[1]Графік!$E$5:$H$32,3,0)</f>
        <v>ВВ</v>
      </c>
      <c r="AF221" s="35" t="str">
        <f>VLOOKUP(AF$11,[1]Графік!$E$5:$H$32,3,0)</f>
        <v>Р</v>
      </c>
      <c r="AG221" s="35" t="str">
        <f>VLOOKUP(AG$11,[1]Графік!$E$5:$H$32,3,0)</f>
        <v>Р</v>
      </c>
      <c r="AH221" s="35"/>
      <c r="AI221" s="35"/>
      <c r="AJ221" s="36"/>
      <c r="AK221" s="162">
        <f ca="1">SUMIF($F221:$AJ224,"Р",$F222:$AJ222)</f>
        <v>144</v>
      </c>
      <c r="AL221" s="156">
        <f ca="1">SUMIF($F223:$AJ224,"НУ",$F224:$AJ224)</f>
        <v>0</v>
      </c>
      <c r="AM221" s="127">
        <f ca="1">SUMIF(F221:AJ224,"РВ",F222:AJ222)</f>
        <v>0</v>
      </c>
      <c r="AN221" s="130">
        <f ca="1">AK221+AL221+AM221</f>
        <v>144</v>
      </c>
      <c r="AO221" s="133">
        <f ca="1">AK221/8</f>
        <v>18</v>
      </c>
      <c r="AP221" s="136">
        <f>COUNTIF($F221:$AJ224,"=ВВ")</f>
        <v>10</v>
      </c>
      <c r="AQ221" s="136">
        <f>COUNTIF($F221:$AJ224,"=В")</f>
        <v>0</v>
      </c>
      <c r="AR221" s="124">
        <f>COUNTIF($F221:$AJ224,"=НА")</f>
        <v>0</v>
      </c>
      <c r="AS221" s="124">
        <f>COUNTIF(F221:AJ224,"=ТН")</f>
        <v>0</v>
      </c>
      <c r="AT221" s="124">
        <f>COUNTIF($F221:$AJ224,"=ВД")</f>
        <v>0</v>
      </c>
      <c r="AU221" s="124">
        <f>COUNTIF($F221:$AJ224,"=ВП")</f>
        <v>0</v>
      </c>
      <c r="AV221" s="124">
        <f>COUNTIF($F221:$AJ224,"=ДД")</f>
        <v>0</v>
      </c>
      <c r="AW221" s="124">
        <f>COUNTIF($F221:$AJ224,"=П")</f>
        <v>0</v>
      </c>
      <c r="AX221" s="124">
        <f>COUNTIF($F221:$AJ224,"=ПР")</f>
        <v>0</v>
      </c>
      <c r="AY221" s="95">
        <f>COUNTIF($F221:$AJ224,"=І")</f>
        <v>0</v>
      </c>
      <c r="AZ221" s="95">
        <f>COUNTIF($F221:$AJ224,"=НЗ")</f>
        <v>0</v>
      </c>
      <c r="BA221" s="97" t="str">
        <f>IF(C221&gt;1,[1]Графік!$H$36,"")</f>
        <v/>
      </c>
    </row>
    <row r="222" spans="1:53" ht="12.75" customHeight="1" x14ac:dyDescent="0.25">
      <c r="A222" s="141"/>
      <c r="B222" s="144"/>
      <c r="C222" s="147"/>
      <c r="D222" s="150"/>
      <c r="E222" s="51"/>
      <c r="F222" s="38" t="str">
        <f t="shared" ref="F222:AG222" si="104">IF(F221="Р",8,"")</f>
        <v/>
      </c>
      <c r="G222" s="39" t="str">
        <f t="shared" si="104"/>
        <v/>
      </c>
      <c r="H222" s="39">
        <f t="shared" si="104"/>
        <v>8</v>
      </c>
      <c r="I222" s="39">
        <f t="shared" si="104"/>
        <v>8</v>
      </c>
      <c r="J222" s="39">
        <f t="shared" si="104"/>
        <v>8</v>
      </c>
      <c r="K222" s="39">
        <f t="shared" si="104"/>
        <v>8</v>
      </c>
      <c r="L222" s="39" t="str">
        <f t="shared" si="104"/>
        <v/>
      </c>
      <c r="M222" s="39" t="str">
        <f t="shared" si="104"/>
        <v/>
      </c>
      <c r="N222" s="39">
        <f t="shared" si="104"/>
        <v>8</v>
      </c>
      <c r="O222" s="39">
        <f t="shared" si="104"/>
        <v>8</v>
      </c>
      <c r="P222" s="39">
        <f t="shared" si="104"/>
        <v>8</v>
      </c>
      <c r="Q222" s="39">
        <f t="shared" si="104"/>
        <v>8</v>
      </c>
      <c r="R222" s="39" t="str">
        <f t="shared" si="104"/>
        <v/>
      </c>
      <c r="S222" s="39" t="str">
        <f t="shared" si="104"/>
        <v/>
      </c>
      <c r="T222" s="39">
        <f t="shared" si="104"/>
        <v>8</v>
      </c>
      <c r="U222" s="39">
        <f t="shared" si="104"/>
        <v>8</v>
      </c>
      <c r="V222" s="39">
        <f t="shared" si="104"/>
        <v>8</v>
      </c>
      <c r="W222" s="39">
        <f t="shared" si="104"/>
        <v>8</v>
      </c>
      <c r="X222" s="39" t="str">
        <f t="shared" si="104"/>
        <v/>
      </c>
      <c r="Y222" s="39" t="str">
        <f t="shared" si="104"/>
        <v/>
      </c>
      <c r="Z222" s="39">
        <f t="shared" si="104"/>
        <v>8</v>
      </c>
      <c r="AA222" s="39">
        <f t="shared" si="104"/>
        <v>8</v>
      </c>
      <c r="AB222" s="39">
        <f t="shared" si="104"/>
        <v>8</v>
      </c>
      <c r="AC222" s="39">
        <f t="shared" si="104"/>
        <v>8</v>
      </c>
      <c r="AD222" s="39" t="str">
        <f t="shared" si="104"/>
        <v/>
      </c>
      <c r="AE222" s="39" t="str">
        <f t="shared" si="104"/>
        <v/>
      </c>
      <c r="AF222" s="39">
        <f t="shared" si="104"/>
        <v>8</v>
      </c>
      <c r="AG222" s="39">
        <f t="shared" si="104"/>
        <v>8</v>
      </c>
      <c r="AH222" s="39"/>
      <c r="AI222" s="39"/>
      <c r="AJ222" s="40"/>
      <c r="AK222" s="162"/>
      <c r="AL222" s="156"/>
      <c r="AM222" s="127"/>
      <c r="AN222" s="130"/>
      <c r="AO222" s="133"/>
      <c r="AP222" s="136"/>
      <c r="AQ222" s="136"/>
      <c r="AR222" s="124"/>
      <c r="AS222" s="124"/>
      <c r="AT222" s="124"/>
      <c r="AU222" s="124"/>
      <c r="AV222" s="124"/>
      <c r="AW222" s="124"/>
      <c r="AX222" s="124"/>
      <c r="AY222" s="95"/>
      <c r="AZ222" s="95"/>
      <c r="BA222" s="98"/>
    </row>
    <row r="223" spans="1:53" ht="12.75" customHeight="1" x14ac:dyDescent="0.25">
      <c r="A223" s="141"/>
      <c r="B223" s="144"/>
      <c r="C223" s="147"/>
      <c r="D223" s="150"/>
      <c r="E223" s="51"/>
      <c r="F223" s="42" t="str">
        <f t="shared" ref="F223:AJ223" si="105">IF(F224&gt;0,"НУ","")</f>
        <v/>
      </c>
      <c r="G223" s="43" t="str">
        <f t="shared" si="105"/>
        <v/>
      </c>
      <c r="H223" s="43" t="str">
        <f t="shared" si="105"/>
        <v/>
      </c>
      <c r="I223" s="43" t="str">
        <f t="shared" si="105"/>
        <v/>
      </c>
      <c r="J223" s="43" t="str">
        <f t="shared" si="105"/>
        <v/>
      </c>
      <c r="K223" s="43" t="str">
        <f t="shared" si="105"/>
        <v/>
      </c>
      <c r="L223" s="43" t="str">
        <f t="shared" si="105"/>
        <v/>
      </c>
      <c r="M223" s="43" t="str">
        <f t="shared" si="105"/>
        <v/>
      </c>
      <c r="N223" s="43" t="str">
        <f t="shared" si="105"/>
        <v/>
      </c>
      <c r="O223" s="43" t="str">
        <f t="shared" si="105"/>
        <v/>
      </c>
      <c r="P223" s="43" t="str">
        <f t="shared" si="105"/>
        <v/>
      </c>
      <c r="Q223" s="43" t="str">
        <f t="shared" si="105"/>
        <v/>
      </c>
      <c r="R223" s="43" t="str">
        <f t="shared" si="105"/>
        <v/>
      </c>
      <c r="S223" s="43" t="str">
        <f t="shared" si="105"/>
        <v/>
      </c>
      <c r="T223" s="43" t="str">
        <f t="shared" si="105"/>
        <v/>
      </c>
      <c r="U223" s="43" t="str">
        <f t="shared" si="105"/>
        <v/>
      </c>
      <c r="V223" s="43" t="str">
        <f t="shared" si="105"/>
        <v/>
      </c>
      <c r="W223" s="43" t="str">
        <f t="shared" si="105"/>
        <v/>
      </c>
      <c r="X223" s="43" t="str">
        <f t="shared" si="105"/>
        <v/>
      </c>
      <c r="Y223" s="43" t="str">
        <f t="shared" si="105"/>
        <v/>
      </c>
      <c r="Z223" s="43" t="str">
        <f t="shared" si="105"/>
        <v/>
      </c>
      <c r="AA223" s="43" t="str">
        <f t="shared" si="105"/>
        <v/>
      </c>
      <c r="AB223" s="43" t="str">
        <f t="shared" si="105"/>
        <v/>
      </c>
      <c r="AC223" s="43" t="str">
        <f t="shared" si="105"/>
        <v/>
      </c>
      <c r="AD223" s="43" t="str">
        <f t="shared" si="105"/>
        <v/>
      </c>
      <c r="AE223" s="43" t="str">
        <f t="shared" si="105"/>
        <v/>
      </c>
      <c r="AF223" s="43" t="str">
        <f t="shared" si="105"/>
        <v/>
      </c>
      <c r="AG223" s="43" t="str">
        <f t="shared" si="105"/>
        <v/>
      </c>
      <c r="AH223" s="44" t="str">
        <f t="shared" si="105"/>
        <v/>
      </c>
      <c r="AI223" s="44" t="str">
        <f t="shared" si="105"/>
        <v/>
      </c>
      <c r="AJ223" s="45" t="str">
        <f t="shared" si="105"/>
        <v/>
      </c>
      <c r="AK223" s="162"/>
      <c r="AL223" s="156"/>
      <c r="AM223" s="127"/>
      <c r="AN223" s="130"/>
      <c r="AO223" s="133"/>
      <c r="AP223" s="136"/>
      <c r="AQ223" s="136"/>
      <c r="AR223" s="124"/>
      <c r="AS223" s="124"/>
      <c r="AT223" s="124"/>
      <c r="AU223" s="124"/>
      <c r="AV223" s="124"/>
      <c r="AW223" s="124"/>
      <c r="AX223" s="124"/>
      <c r="AY223" s="95"/>
      <c r="AZ223" s="95"/>
      <c r="BA223" s="98"/>
    </row>
    <row r="224" spans="1:53" ht="13.5" customHeight="1" thickBot="1" x14ac:dyDescent="0.3">
      <c r="A224" s="142"/>
      <c r="B224" s="145"/>
      <c r="C224" s="148"/>
      <c r="D224" s="151"/>
      <c r="E224" s="52"/>
      <c r="F224" s="47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9"/>
      <c r="AK224" s="163"/>
      <c r="AL224" s="157"/>
      <c r="AM224" s="128"/>
      <c r="AN224" s="131"/>
      <c r="AO224" s="134"/>
      <c r="AP224" s="137"/>
      <c r="AQ224" s="137"/>
      <c r="AR224" s="125"/>
      <c r="AS224" s="125"/>
      <c r="AT224" s="125"/>
      <c r="AU224" s="125"/>
      <c r="AV224" s="125"/>
      <c r="AW224" s="125"/>
      <c r="AX224" s="125"/>
      <c r="AY224" s="96"/>
      <c r="AZ224" s="96"/>
      <c r="BA224" s="99"/>
    </row>
    <row r="225" spans="1:53" ht="12.75" customHeight="1" x14ac:dyDescent="0.25">
      <c r="A225" s="140">
        <v>54</v>
      </c>
      <c r="B225" s="143" t="str">
        <f>IFERROR(VLOOKUP($C225,[1]Списки!$A$1:$C$3999,2,0),"")</f>
        <v/>
      </c>
      <c r="C225" s="146"/>
      <c r="D225" s="149" t="str">
        <f>IFERROR(VLOOKUP($C225,[1]Списки!$A$1:$C$3999,3,0),"")</f>
        <v/>
      </c>
      <c r="E225" s="50"/>
      <c r="F225" s="34" t="str">
        <f>VLOOKUP(F$11,[1]Графік!$E$5:$H$32,3,0)</f>
        <v>ВВ</v>
      </c>
      <c r="G225" s="35" t="str">
        <f>VLOOKUP(G$11,[1]Графік!$E$5:$H$32,3,0)</f>
        <v>ВВ</v>
      </c>
      <c r="H225" s="35" t="str">
        <f>VLOOKUP(H$11,[1]Графік!$E$5:$H$32,3,0)</f>
        <v>Р</v>
      </c>
      <c r="I225" s="35" t="str">
        <f>VLOOKUP(I$11,[1]Графік!$E$5:$H$32,3,0)</f>
        <v>Р</v>
      </c>
      <c r="J225" s="35" t="str">
        <f>VLOOKUP(J$11,[1]Графік!$E$5:$H$32,3,0)</f>
        <v>Р</v>
      </c>
      <c r="K225" s="35" t="str">
        <f>VLOOKUP(K$11,[1]Графік!$E$5:$H$32,3,0)</f>
        <v>Р</v>
      </c>
      <c r="L225" s="35" t="str">
        <f>VLOOKUP(L$11,[1]Графік!$E$5:$H$32,3,0)</f>
        <v>ВВ</v>
      </c>
      <c r="M225" s="35" t="str">
        <f>VLOOKUP(M$11,[1]Графік!$E$5:$H$32,3,0)</f>
        <v>ВВ</v>
      </c>
      <c r="N225" s="35" t="str">
        <f>VLOOKUP(N$11,[1]Графік!$E$5:$H$32,3,0)</f>
        <v>Р</v>
      </c>
      <c r="O225" s="35" t="str">
        <f>VLOOKUP(O$11,[1]Графік!$E$5:$H$32,3,0)</f>
        <v>Р</v>
      </c>
      <c r="P225" s="35" t="str">
        <f>VLOOKUP(P$11,[1]Графік!$E$5:$H$32,3,0)</f>
        <v>Р</v>
      </c>
      <c r="Q225" s="35" t="str">
        <f>VLOOKUP(Q$11,[1]Графік!$E$5:$H$32,3,0)</f>
        <v>Р</v>
      </c>
      <c r="R225" s="35" t="str">
        <f>VLOOKUP(R$11,[1]Графік!$E$5:$H$32,3,0)</f>
        <v>ВВ</v>
      </c>
      <c r="S225" s="35" t="str">
        <f>VLOOKUP(S$11,[1]Графік!$E$5:$H$32,3,0)</f>
        <v>ВВ</v>
      </c>
      <c r="T225" s="35" t="str">
        <f>VLOOKUP(T$11,[1]Графік!$E$5:$H$32,3,0)</f>
        <v>Р</v>
      </c>
      <c r="U225" s="35" t="str">
        <f>VLOOKUP(U$11,[1]Графік!$E$5:$H$32,3,0)</f>
        <v>Р</v>
      </c>
      <c r="V225" s="35" t="str">
        <f>VLOOKUP(V$11,[1]Графік!$E$5:$H$32,3,0)</f>
        <v>Р</v>
      </c>
      <c r="W225" s="35" t="str">
        <f>VLOOKUP(W$11,[1]Графік!$E$5:$H$32,3,0)</f>
        <v>Р</v>
      </c>
      <c r="X225" s="35" t="str">
        <f>VLOOKUP(X$11,[1]Графік!$E$5:$H$32,3,0)</f>
        <v>ВВ</v>
      </c>
      <c r="Y225" s="35" t="str">
        <f>VLOOKUP(Y$11,[1]Графік!$E$5:$H$32,3,0)</f>
        <v>ВВ</v>
      </c>
      <c r="Z225" s="35" t="str">
        <f>VLOOKUP(Z$11,[1]Графік!$E$5:$H$32,3,0)</f>
        <v>Р</v>
      </c>
      <c r="AA225" s="35" t="str">
        <f>VLOOKUP(AA$11,[1]Графік!$E$5:$H$32,3,0)</f>
        <v>Р</v>
      </c>
      <c r="AB225" s="35" t="str">
        <f>VLOOKUP(AB$11,[1]Графік!$E$5:$H$32,3,0)</f>
        <v>Р</v>
      </c>
      <c r="AC225" s="35" t="str">
        <f>VLOOKUP(AC$11,[1]Графік!$E$5:$H$32,3,0)</f>
        <v>Р</v>
      </c>
      <c r="AD225" s="35" t="str">
        <f>VLOOKUP(AD$11,[1]Графік!$E$5:$H$32,3,0)</f>
        <v>ВВ</v>
      </c>
      <c r="AE225" s="35" t="str">
        <f>VLOOKUP(AE$11,[1]Графік!$E$5:$H$32,3,0)</f>
        <v>ВВ</v>
      </c>
      <c r="AF225" s="35" t="str">
        <f>VLOOKUP(AF$11,[1]Графік!$E$5:$H$32,3,0)</f>
        <v>Р</v>
      </c>
      <c r="AG225" s="35" t="str">
        <f>VLOOKUP(AG$11,[1]Графік!$E$5:$H$32,3,0)</f>
        <v>Р</v>
      </c>
      <c r="AH225" s="35"/>
      <c r="AI225" s="35"/>
      <c r="AJ225" s="36"/>
      <c r="AK225" s="162">
        <f ca="1">SUMIF($F225:$AJ228,"Р",$F226:$AJ226)</f>
        <v>144</v>
      </c>
      <c r="AL225" s="156">
        <f ca="1">SUMIF($F227:$AJ228,"НУ",$F228:$AJ228)</f>
        <v>0</v>
      </c>
      <c r="AM225" s="127">
        <f ca="1">SUMIF(F225:AJ228,"РВ",F226:AJ226)</f>
        <v>0</v>
      </c>
      <c r="AN225" s="130">
        <f ca="1">AK225+AL225+AM225</f>
        <v>144</v>
      </c>
      <c r="AO225" s="133">
        <f ca="1">AK225/8</f>
        <v>18</v>
      </c>
      <c r="AP225" s="136">
        <f>COUNTIF($F225:$AJ228,"=ВВ")</f>
        <v>10</v>
      </c>
      <c r="AQ225" s="136">
        <f>COUNTIF($F225:$AJ228,"=В")</f>
        <v>0</v>
      </c>
      <c r="AR225" s="124">
        <f>COUNTIF($F225:$AJ228,"=НА")</f>
        <v>0</v>
      </c>
      <c r="AS225" s="124">
        <f>COUNTIF(F225:AJ228,"=ТН")</f>
        <v>0</v>
      </c>
      <c r="AT225" s="124">
        <f>COUNTIF($F225:$AJ228,"=ВД")</f>
        <v>0</v>
      </c>
      <c r="AU225" s="124">
        <f>COUNTIF($F225:$AJ228,"=ВП")</f>
        <v>0</v>
      </c>
      <c r="AV225" s="124">
        <f>COUNTIF($F225:$AJ228,"=ДД")</f>
        <v>0</v>
      </c>
      <c r="AW225" s="124">
        <f>COUNTIF($F225:$AJ228,"=П")</f>
        <v>0</v>
      </c>
      <c r="AX225" s="124">
        <f>COUNTIF($F225:$AJ228,"=ПР")</f>
        <v>0</v>
      </c>
      <c r="AY225" s="95">
        <f>COUNTIF($F225:$AJ228,"=І")</f>
        <v>0</v>
      </c>
      <c r="AZ225" s="95">
        <f>COUNTIF($F225:$AJ228,"=НЗ")</f>
        <v>0</v>
      </c>
      <c r="BA225" s="97" t="str">
        <f>IF(C225&gt;1,[1]Графік!$H$36,"")</f>
        <v/>
      </c>
    </row>
    <row r="226" spans="1:53" ht="12.75" customHeight="1" x14ac:dyDescent="0.25">
      <c r="A226" s="141"/>
      <c r="B226" s="144"/>
      <c r="C226" s="147"/>
      <c r="D226" s="150"/>
      <c r="E226" s="51"/>
      <c r="F226" s="38" t="str">
        <f t="shared" ref="F226:AG226" si="106">IF(F225="Р",8,"")</f>
        <v/>
      </c>
      <c r="G226" s="39" t="str">
        <f t="shared" si="106"/>
        <v/>
      </c>
      <c r="H226" s="39">
        <f t="shared" si="106"/>
        <v>8</v>
      </c>
      <c r="I226" s="39">
        <f t="shared" si="106"/>
        <v>8</v>
      </c>
      <c r="J226" s="39">
        <f t="shared" si="106"/>
        <v>8</v>
      </c>
      <c r="K226" s="39">
        <f t="shared" si="106"/>
        <v>8</v>
      </c>
      <c r="L226" s="39" t="str">
        <f t="shared" si="106"/>
        <v/>
      </c>
      <c r="M226" s="39" t="str">
        <f t="shared" si="106"/>
        <v/>
      </c>
      <c r="N226" s="39">
        <f t="shared" si="106"/>
        <v>8</v>
      </c>
      <c r="O226" s="39">
        <f t="shared" si="106"/>
        <v>8</v>
      </c>
      <c r="P226" s="39">
        <f t="shared" si="106"/>
        <v>8</v>
      </c>
      <c r="Q226" s="39">
        <f t="shared" si="106"/>
        <v>8</v>
      </c>
      <c r="R226" s="39" t="str">
        <f t="shared" si="106"/>
        <v/>
      </c>
      <c r="S226" s="39" t="str">
        <f t="shared" si="106"/>
        <v/>
      </c>
      <c r="T226" s="39">
        <f t="shared" si="106"/>
        <v>8</v>
      </c>
      <c r="U226" s="39">
        <f t="shared" si="106"/>
        <v>8</v>
      </c>
      <c r="V226" s="39">
        <f t="shared" si="106"/>
        <v>8</v>
      </c>
      <c r="W226" s="39">
        <f t="shared" si="106"/>
        <v>8</v>
      </c>
      <c r="X226" s="39" t="str">
        <f t="shared" si="106"/>
        <v/>
      </c>
      <c r="Y226" s="39" t="str">
        <f t="shared" si="106"/>
        <v/>
      </c>
      <c r="Z226" s="39">
        <f t="shared" si="106"/>
        <v>8</v>
      </c>
      <c r="AA226" s="39">
        <f t="shared" si="106"/>
        <v>8</v>
      </c>
      <c r="AB226" s="39">
        <f t="shared" si="106"/>
        <v>8</v>
      </c>
      <c r="AC226" s="39">
        <f t="shared" si="106"/>
        <v>8</v>
      </c>
      <c r="AD226" s="39" t="str">
        <f t="shared" si="106"/>
        <v/>
      </c>
      <c r="AE226" s="39" t="str">
        <f t="shared" si="106"/>
        <v/>
      </c>
      <c r="AF226" s="39">
        <f t="shared" si="106"/>
        <v>8</v>
      </c>
      <c r="AG226" s="39">
        <f t="shared" si="106"/>
        <v>8</v>
      </c>
      <c r="AH226" s="39"/>
      <c r="AI226" s="39"/>
      <c r="AJ226" s="40"/>
      <c r="AK226" s="162"/>
      <c r="AL226" s="156"/>
      <c r="AM226" s="127"/>
      <c r="AN226" s="130"/>
      <c r="AO226" s="133"/>
      <c r="AP226" s="136"/>
      <c r="AQ226" s="136"/>
      <c r="AR226" s="124"/>
      <c r="AS226" s="124"/>
      <c r="AT226" s="124"/>
      <c r="AU226" s="124"/>
      <c r="AV226" s="124"/>
      <c r="AW226" s="124"/>
      <c r="AX226" s="124"/>
      <c r="AY226" s="95"/>
      <c r="AZ226" s="95"/>
      <c r="BA226" s="98"/>
    </row>
    <row r="227" spans="1:53" ht="12.75" customHeight="1" x14ac:dyDescent="0.25">
      <c r="A227" s="141"/>
      <c r="B227" s="144"/>
      <c r="C227" s="147"/>
      <c r="D227" s="150"/>
      <c r="E227" s="51"/>
      <c r="F227" s="42" t="str">
        <f t="shared" ref="F227:AJ227" si="107">IF(F228&gt;0,"НУ","")</f>
        <v/>
      </c>
      <c r="G227" s="43" t="str">
        <f t="shared" si="107"/>
        <v/>
      </c>
      <c r="H227" s="43" t="str">
        <f t="shared" si="107"/>
        <v/>
      </c>
      <c r="I227" s="43" t="str">
        <f t="shared" si="107"/>
        <v/>
      </c>
      <c r="J227" s="43" t="str">
        <f t="shared" si="107"/>
        <v/>
      </c>
      <c r="K227" s="43" t="str">
        <f t="shared" si="107"/>
        <v/>
      </c>
      <c r="L227" s="43" t="str">
        <f t="shared" si="107"/>
        <v/>
      </c>
      <c r="M227" s="43" t="str">
        <f t="shared" si="107"/>
        <v/>
      </c>
      <c r="N227" s="43" t="str">
        <f t="shared" si="107"/>
        <v/>
      </c>
      <c r="O227" s="43" t="str">
        <f t="shared" si="107"/>
        <v/>
      </c>
      <c r="P227" s="43" t="str">
        <f t="shared" si="107"/>
        <v/>
      </c>
      <c r="Q227" s="43" t="str">
        <f t="shared" si="107"/>
        <v/>
      </c>
      <c r="R227" s="43" t="str">
        <f t="shared" si="107"/>
        <v/>
      </c>
      <c r="S227" s="43" t="str">
        <f t="shared" si="107"/>
        <v/>
      </c>
      <c r="T227" s="43" t="str">
        <f t="shared" si="107"/>
        <v/>
      </c>
      <c r="U227" s="43" t="str">
        <f t="shared" si="107"/>
        <v/>
      </c>
      <c r="V227" s="43" t="str">
        <f t="shared" si="107"/>
        <v/>
      </c>
      <c r="W227" s="43" t="str">
        <f t="shared" si="107"/>
        <v/>
      </c>
      <c r="X227" s="43" t="str">
        <f t="shared" si="107"/>
        <v/>
      </c>
      <c r="Y227" s="43" t="str">
        <f t="shared" si="107"/>
        <v/>
      </c>
      <c r="Z227" s="43" t="str">
        <f t="shared" si="107"/>
        <v/>
      </c>
      <c r="AA227" s="43" t="str">
        <f t="shared" si="107"/>
        <v/>
      </c>
      <c r="AB227" s="43" t="str">
        <f t="shared" si="107"/>
        <v/>
      </c>
      <c r="AC227" s="43" t="str">
        <f t="shared" si="107"/>
        <v/>
      </c>
      <c r="AD227" s="43" t="str">
        <f t="shared" si="107"/>
        <v/>
      </c>
      <c r="AE227" s="43" t="str">
        <f t="shared" si="107"/>
        <v/>
      </c>
      <c r="AF227" s="43" t="str">
        <f t="shared" si="107"/>
        <v/>
      </c>
      <c r="AG227" s="43" t="str">
        <f t="shared" si="107"/>
        <v/>
      </c>
      <c r="AH227" s="44" t="str">
        <f t="shared" si="107"/>
        <v/>
      </c>
      <c r="AI227" s="44" t="str">
        <f t="shared" si="107"/>
        <v/>
      </c>
      <c r="AJ227" s="45" t="str">
        <f t="shared" si="107"/>
        <v/>
      </c>
      <c r="AK227" s="162"/>
      <c r="AL227" s="156"/>
      <c r="AM227" s="127"/>
      <c r="AN227" s="130"/>
      <c r="AO227" s="133"/>
      <c r="AP227" s="136"/>
      <c r="AQ227" s="136"/>
      <c r="AR227" s="124"/>
      <c r="AS227" s="124"/>
      <c r="AT227" s="124"/>
      <c r="AU227" s="124"/>
      <c r="AV227" s="124"/>
      <c r="AW227" s="124"/>
      <c r="AX227" s="124"/>
      <c r="AY227" s="95"/>
      <c r="AZ227" s="95"/>
      <c r="BA227" s="98"/>
    </row>
    <row r="228" spans="1:53" ht="13.5" customHeight="1" thickBot="1" x14ac:dyDescent="0.3">
      <c r="A228" s="142"/>
      <c r="B228" s="145"/>
      <c r="C228" s="148"/>
      <c r="D228" s="151"/>
      <c r="E228" s="52"/>
      <c r="F228" s="47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9"/>
      <c r="AK228" s="163"/>
      <c r="AL228" s="157"/>
      <c r="AM228" s="128"/>
      <c r="AN228" s="131"/>
      <c r="AO228" s="134"/>
      <c r="AP228" s="137"/>
      <c r="AQ228" s="137"/>
      <c r="AR228" s="125"/>
      <c r="AS228" s="125"/>
      <c r="AT228" s="125"/>
      <c r="AU228" s="125"/>
      <c r="AV228" s="125"/>
      <c r="AW228" s="125"/>
      <c r="AX228" s="125"/>
      <c r="AY228" s="96"/>
      <c r="AZ228" s="96"/>
      <c r="BA228" s="99"/>
    </row>
    <row r="229" spans="1:53" ht="12.75" customHeight="1" x14ac:dyDescent="0.25">
      <c r="A229" s="140">
        <v>55</v>
      </c>
      <c r="B229" s="143" t="str">
        <f>IFERROR(VLOOKUP($C229,[1]Списки!$A$1:$C$3999,2,0),"")</f>
        <v/>
      </c>
      <c r="C229" s="146"/>
      <c r="D229" s="149" t="str">
        <f>IFERROR(VLOOKUP($C229,[1]Списки!$A$1:$C$3999,3,0),"")</f>
        <v/>
      </c>
      <c r="E229" s="50"/>
      <c r="F229" s="34" t="str">
        <f>VLOOKUP(F$11,[1]Графік!$E$5:$H$32,3,0)</f>
        <v>ВВ</v>
      </c>
      <c r="G229" s="35" t="str">
        <f>VLOOKUP(G$11,[1]Графік!$E$5:$H$32,3,0)</f>
        <v>ВВ</v>
      </c>
      <c r="H229" s="35" t="str">
        <f>VLOOKUP(H$11,[1]Графік!$E$5:$H$32,3,0)</f>
        <v>Р</v>
      </c>
      <c r="I229" s="35" t="str">
        <f>VLOOKUP(I$11,[1]Графік!$E$5:$H$32,3,0)</f>
        <v>Р</v>
      </c>
      <c r="J229" s="35" t="str">
        <f>VLOOKUP(J$11,[1]Графік!$E$5:$H$32,3,0)</f>
        <v>Р</v>
      </c>
      <c r="K229" s="35" t="str">
        <f>VLOOKUP(K$11,[1]Графік!$E$5:$H$32,3,0)</f>
        <v>Р</v>
      </c>
      <c r="L229" s="35" t="str">
        <f>VLOOKUP(L$11,[1]Графік!$E$5:$H$32,3,0)</f>
        <v>ВВ</v>
      </c>
      <c r="M229" s="35" t="str">
        <f>VLOOKUP(M$11,[1]Графік!$E$5:$H$32,3,0)</f>
        <v>ВВ</v>
      </c>
      <c r="N229" s="35" t="str">
        <f>VLOOKUP(N$11,[1]Графік!$E$5:$H$32,3,0)</f>
        <v>Р</v>
      </c>
      <c r="O229" s="35" t="str">
        <f>VLOOKUP(O$11,[1]Графік!$E$5:$H$32,3,0)</f>
        <v>Р</v>
      </c>
      <c r="P229" s="35" t="str">
        <f>VLOOKUP(P$11,[1]Графік!$E$5:$H$32,3,0)</f>
        <v>Р</v>
      </c>
      <c r="Q229" s="35" t="str">
        <f>VLOOKUP(Q$11,[1]Графік!$E$5:$H$32,3,0)</f>
        <v>Р</v>
      </c>
      <c r="R229" s="35" t="str">
        <f>VLOOKUP(R$11,[1]Графік!$E$5:$H$32,3,0)</f>
        <v>ВВ</v>
      </c>
      <c r="S229" s="35" t="str">
        <f>VLOOKUP(S$11,[1]Графік!$E$5:$H$32,3,0)</f>
        <v>ВВ</v>
      </c>
      <c r="T229" s="35" t="str">
        <f>VLOOKUP(T$11,[1]Графік!$E$5:$H$32,3,0)</f>
        <v>Р</v>
      </c>
      <c r="U229" s="35" t="str">
        <f>VLOOKUP(U$11,[1]Графік!$E$5:$H$32,3,0)</f>
        <v>Р</v>
      </c>
      <c r="V229" s="35" t="str">
        <f>VLOOKUP(V$11,[1]Графік!$E$5:$H$32,3,0)</f>
        <v>Р</v>
      </c>
      <c r="W229" s="35" t="str">
        <f>VLOOKUP(W$11,[1]Графік!$E$5:$H$32,3,0)</f>
        <v>Р</v>
      </c>
      <c r="X229" s="35" t="str">
        <f>VLOOKUP(X$11,[1]Графік!$E$5:$H$32,3,0)</f>
        <v>ВВ</v>
      </c>
      <c r="Y229" s="35" t="str">
        <f>VLOOKUP(Y$11,[1]Графік!$E$5:$H$32,3,0)</f>
        <v>ВВ</v>
      </c>
      <c r="Z229" s="35" t="str">
        <f>VLOOKUP(Z$11,[1]Графік!$E$5:$H$32,3,0)</f>
        <v>Р</v>
      </c>
      <c r="AA229" s="35" t="str">
        <f>VLOOKUP(AA$11,[1]Графік!$E$5:$H$32,3,0)</f>
        <v>Р</v>
      </c>
      <c r="AB229" s="35" t="str">
        <f>VLOOKUP(AB$11,[1]Графік!$E$5:$H$32,3,0)</f>
        <v>Р</v>
      </c>
      <c r="AC229" s="35" t="str">
        <f>VLOOKUP(AC$11,[1]Графік!$E$5:$H$32,3,0)</f>
        <v>Р</v>
      </c>
      <c r="AD229" s="35" t="str">
        <f>VLOOKUP(AD$11,[1]Графік!$E$5:$H$32,3,0)</f>
        <v>ВВ</v>
      </c>
      <c r="AE229" s="35" t="str">
        <f>VLOOKUP(AE$11,[1]Графік!$E$5:$H$32,3,0)</f>
        <v>ВВ</v>
      </c>
      <c r="AF229" s="35" t="str">
        <f>VLOOKUP(AF$11,[1]Графік!$E$5:$H$32,3,0)</f>
        <v>Р</v>
      </c>
      <c r="AG229" s="35" t="str">
        <f>VLOOKUP(AG$11,[1]Графік!$E$5:$H$32,3,0)</f>
        <v>Р</v>
      </c>
      <c r="AH229" s="35"/>
      <c r="AI229" s="35"/>
      <c r="AJ229" s="36"/>
      <c r="AK229" s="162">
        <f ca="1">SUMIF($F229:$AJ232,"Р",$F230:$AJ230)</f>
        <v>144</v>
      </c>
      <c r="AL229" s="156">
        <f ca="1">SUMIF($F231:$AJ232,"НУ",$F232:$AJ232)</f>
        <v>0</v>
      </c>
      <c r="AM229" s="127">
        <f ca="1">SUMIF(F229:AJ232,"РВ",F230:AJ230)</f>
        <v>0</v>
      </c>
      <c r="AN229" s="130">
        <f ca="1">AK229+AL229+AM229</f>
        <v>144</v>
      </c>
      <c r="AO229" s="133">
        <f ca="1">AK229/8</f>
        <v>18</v>
      </c>
      <c r="AP229" s="136">
        <f>COUNTIF($F229:$AJ232,"=ВВ")</f>
        <v>10</v>
      </c>
      <c r="AQ229" s="136">
        <f>COUNTIF($F229:$AJ232,"=В")</f>
        <v>0</v>
      </c>
      <c r="AR229" s="124">
        <f>COUNTIF($F229:$AJ232,"=НА")</f>
        <v>0</v>
      </c>
      <c r="AS229" s="124">
        <f>COUNTIF(F229:AJ232,"=ТН")</f>
        <v>0</v>
      </c>
      <c r="AT229" s="124">
        <f>COUNTIF($F229:$AJ232,"=ВД")</f>
        <v>0</v>
      </c>
      <c r="AU229" s="124">
        <f>COUNTIF($F229:$AJ232,"=ВП")</f>
        <v>0</v>
      </c>
      <c r="AV229" s="124">
        <f>COUNTIF($F229:$AJ232,"=ДД")</f>
        <v>0</v>
      </c>
      <c r="AW229" s="124">
        <f>COUNTIF($F229:$AJ232,"=П")</f>
        <v>0</v>
      </c>
      <c r="AX229" s="124">
        <f>COUNTIF($F229:$AJ232,"=ПР")</f>
        <v>0</v>
      </c>
      <c r="AY229" s="95">
        <f>COUNTIF($F229:$AJ232,"=І")</f>
        <v>0</v>
      </c>
      <c r="AZ229" s="95">
        <f>COUNTIF($F229:$AJ232,"=НЗ")</f>
        <v>0</v>
      </c>
      <c r="BA229" s="97" t="str">
        <f>IF(C229&gt;1,[1]Графік!$H$36,"")</f>
        <v/>
      </c>
    </row>
    <row r="230" spans="1:53" ht="12.75" customHeight="1" x14ac:dyDescent="0.25">
      <c r="A230" s="141"/>
      <c r="B230" s="144"/>
      <c r="C230" s="147"/>
      <c r="D230" s="150"/>
      <c r="E230" s="51"/>
      <c r="F230" s="38" t="str">
        <f t="shared" ref="F230:AG230" si="108">IF(F229="Р",8,"")</f>
        <v/>
      </c>
      <c r="G230" s="39" t="str">
        <f t="shared" si="108"/>
        <v/>
      </c>
      <c r="H230" s="39">
        <f t="shared" si="108"/>
        <v>8</v>
      </c>
      <c r="I230" s="39">
        <f t="shared" si="108"/>
        <v>8</v>
      </c>
      <c r="J230" s="39">
        <f t="shared" si="108"/>
        <v>8</v>
      </c>
      <c r="K230" s="39">
        <f t="shared" si="108"/>
        <v>8</v>
      </c>
      <c r="L230" s="39" t="str">
        <f t="shared" si="108"/>
        <v/>
      </c>
      <c r="M230" s="39" t="str">
        <f t="shared" si="108"/>
        <v/>
      </c>
      <c r="N230" s="39">
        <f t="shared" si="108"/>
        <v>8</v>
      </c>
      <c r="O230" s="39">
        <f t="shared" si="108"/>
        <v>8</v>
      </c>
      <c r="P230" s="39">
        <f t="shared" si="108"/>
        <v>8</v>
      </c>
      <c r="Q230" s="39">
        <f t="shared" si="108"/>
        <v>8</v>
      </c>
      <c r="R230" s="39" t="str">
        <f t="shared" si="108"/>
        <v/>
      </c>
      <c r="S230" s="39" t="str">
        <f t="shared" si="108"/>
        <v/>
      </c>
      <c r="T230" s="39">
        <f t="shared" si="108"/>
        <v>8</v>
      </c>
      <c r="U230" s="39">
        <f t="shared" si="108"/>
        <v>8</v>
      </c>
      <c r="V230" s="39">
        <f t="shared" si="108"/>
        <v>8</v>
      </c>
      <c r="W230" s="39">
        <f t="shared" si="108"/>
        <v>8</v>
      </c>
      <c r="X230" s="39" t="str">
        <f t="shared" si="108"/>
        <v/>
      </c>
      <c r="Y230" s="39" t="str">
        <f t="shared" si="108"/>
        <v/>
      </c>
      <c r="Z230" s="39">
        <f t="shared" si="108"/>
        <v>8</v>
      </c>
      <c r="AA230" s="39">
        <f t="shared" si="108"/>
        <v>8</v>
      </c>
      <c r="AB230" s="39">
        <f t="shared" si="108"/>
        <v>8</v>
      </c>
      <c r="AC230" s="39">
        <f t="shared" si="108"/>
        <v>8</v>
      </c>
      <c r="AD230" s="39" t="str">
        <f t="shared" si="108"/>
        <v/>
      </c>
      <c r="AE230" s="39" t="str">
        <f t="shared" si="108"/>
        <v/>
      </c>
      <c r="AF230" s="39">
        <f t="shared" si="108"/>
        <v>8</v>
      </c>
      <c r="AG230" s="39">
        <f t="shared" si="108"/>
        <v>8</v>
      </c>
      <c r="AH230" s="39"/>
      <c r="AI230" s="39"/>
      <c r="AJ230" s="40"/>
      <c r="AK230" s="162"/>
      <c r="AL230" s="156"/>
      <c r="AM230" s="127"/>
      <c r="AN230" s="130"/>
      <c r="AO230" s="133"/>
      <c r="AP230" s="136"/>
      <c r="AQ230" s="136"/>
      <c r="AR230" s="124"/>
      <c r="AS230" s="124"/>
      <c r="AT230" s="124"/>
      <c r="AU230" s="124"/>
      <c r="AV230" s="124"/>
      <c r="AW230" s="124"/>
      <c r="AX230" s="124"/>
      <c r="AY230" s="95"/>
      <c r="AZ230" s="95"/>
      <c r="BA230" s="98"/>
    </row>
    <row r="231" spans="1:53" ht="12.75" customHeight="1" x14ac:dyDescent="0.25">
      <c r="A231" s="141"/>
      <c r="B231" s="144"/>
      <c r="C231" s="147"/>
      <c r="D231" s="150"/>
      <c r="E231" s="51"/>
      <c r="F231" s="42" t="str">
        <f t="shared" ref="F231:AJ231" si="109">IF(F232&gt;0,"НУ","")</f>
        <v/>
      </c>
      <c r="G231" s="43" t="str">
        <f t="shared" si="109"/>
        <v/>
      </c>
      <c r="H231" s="43" t="str">
        <f t="shared" si="109"/>
        <v/>
      </c>
      <c r="I231" s="43" t="str">
        <f t="shared" si="109"/>
        <v/>
      </c>
      <c r="J231" s="43" t="str">
        <f t="shared" si="109"/>
        <v/>
      </c>
      <c r="K231" s="43" t="str">
        <f t="shared" si="109"/>
        <v/>
      </c>
      <c r="L231" s="43" t="str">
        <f t="shared" si="109"/>
        <v/>
      </c>
      <c r="M231" s="43" t="str">
        <f t="shared" si="109"/>
        <v/>
      </c>
      <c r="N231" s="43" t="str">
        <f t="shared" si="109"/>
        <v/>
      </c>
      <c r="O231" s="43" t="str">
        <f t="shared" si="109"/>
        <v/>
      </c>
      <c r="P231" s="43" t="str">
        <f t="shared" si="109"/>
        <v/>
      </c>
      <c r="Q231" s="43" t="str">
        <f t="shared" si="109"/>
        <v/>
      </c>
      <c r="R231" s="43" t="str">
        <f t="shared" si="109"/>
        <v/>
      </c>
      <c r="S231" s="43" t="str">
        <f t="shared" si="109"/>
        <v/>
      </c>
      <c r="T231" s="43" t="str">
        <f t="shared" si="109"/>
        <v/>
      </c>
      <c r="U231" s="43" t="str">
        <f t="shared" si="109"/>
        <v/>
      </c>
      <c r="V231" s="43" t="str">
        <f t="shared" si="109"/>
        <v/>
      </c>
      <c r="W231" s="43" t="str">
        <f t="shared" si="109"/>
        <v/>
      </c>
      <c r="X231" s="43" t="str">
        <f t="shared" si="109"/>
        <v/>
      </c>
      <c r="Y231" s="43" t="str">
        <f t="shared" si="109"/>
        <v/>
      </c>
      <c r="Z231" s="43" t="str">
        <f t="shared" si="109"/>
        <v/>
      </c>
      <c r="AA231" s="43" t="str">
        <f t="shared" si="109"/>
        <v/>
      </c>
      <c r="AB231" s="43" t="str">
        <f t="shared" si="109"/>
        <v/>
      </c>
      <c r="AC231" s="43" t="str">
        <f t="shared" si="109"/>
        <v/>
      </c>
      <c r="AD231" s="43" t="str">
        <f t="shared" si="109"/>
        <v/>
      </c>
      <c r="AE231" s="43" t="str">
        <f t="shared" si="109"/>
        <v/>
      </c>
      <c r="AF231" s="43" t="str">
        <f t="shared" si="109"/>
        <v/>
      </c>
      <c r="AG231" s="43" t="str">
        <f t="shared" si="109"/>
        <v/>
      </c>
      <c r="AH231" s="44" t="str">
        <f t="shared" si="109"/>
        <v/>
      </c>
      <c r="AI231" s="44" t="str">
        <f t="shared" si="109"/>
        <v/>
      </c>
      <c r="AJ231" s="45" t="str">
        <f t="shared" si="109"/>
        <v/>
      </c>
      <c r="AK231" s="162"/>
      <c r="AL231" s="156"/>
      <c r="AM231" s="127"/>
      <c r="AN231" s="130"/>
      <c r="AO231" s="133"/>
      <c r="AP231" s="136"/>
      <c r="AQ231" s="136"/>
      <c r="AR231" s="124"/>
      <c r="AS231" s="124"/>
      <c r="AT231" s="124"/>
      <c r="AU231" s="124"/>
      <c r="AV231" s="124"/>
      <c r="AW231" s="124"/>
      <c r="AX231" s="124"/>
      <c r="AY231" s="95"/>
      <c r="AZ231" s="95"/>
      <c r="BA231" s="98"/>
    </row>
    <row r="232" spans="1:53" ht="13.5" customHeight="1" thickBot="1" x14ac:dyDescent="0.3">
      <c r="A232" s="142"/>
      <c r="B232" s="145"/>
      <c r="C232" s="148"/>
      <c r="D232" s="151"/>
      <c r="E232" s="52"/>
      <c r="F232" s="47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9"/>
      <c r="AK232" s="163"/>
      <c r="AL232" s="157"/>
      <c r="AM232" s="128"/>
      <c r="AN232" s="131"/>
      <c r="AO232" s="134"/>
      <c r="AP232" s="137"/>
      <c r="AQ232" s="137"/>
      <c r="AR232" s="125"/>
      <c r="AS232" s="125"/>
      <c r="AT232" s="125"/>
      <c r="AU232" s="125"/>
      <c r="AV232" s="125"/>
      <c r="AW232" s="125"/>
      <c r="AX232" s="125"/>
      <c r="AY232" s="96"/>
      <c r="AZ232" s="96"/>
      <c r="BA232" s="99"/>
    </row>
    <row r="233" spans="1:53" ht="12.75" customHeight="1" x14ac:dyDescent="0.25">
      <c r="A233" s="140">
        <v>56</v>
      </c>
      <c r="B233" s="143" t="str">
        <f>IFERROR(VLOOKUP($C233,[1]Списки!$A$1:$C$3999,2,0),"")</f>
        <v/>
      </c>
      <c r="C233" s="146"/>
      <c r="D233" s="149" t="str">
        <f>IFERROR(VLOOKUP($C233,[1]Списки!$A$1:$C$3999,3,0),"")</f>
        <v/>
      </c>
      <c r="E233" s="50"/>
      <c r="F233" s="34" t="str">
        <f>VLOOKUP(F$11,[1]Графік!$E$5:$H$32,3,0)</f>
        <v>ВВ</v>
      </c>
      <c r="G233" s="35" t="str">
        <f>VLOOKUP(G$11,[1]Графік!$E$5:$H$32,3,0)</f>
        <v>ВВ</v>
      </c>
      <c r="H233" s="35" t="str">
        <f>VLOOKUP(H$11,[1]Графік!$E$5:$H$32,3,0)</f>
        <v>Р</v>
      </c>
      <c r="I233" s="35" t="str">
        <f>VLOOKUP(I$11,[1]Графік!$E$5:$H$32,3,0)</f>
        <v>Р</v>
      </c>
      <c r="J233" s="35" t="str">
        <f>VLOOKUP(J$11,[1]Графік!$E$5:$H$32,3,0)</f>
        <v>Р</v>
      </c>
      <c r="K233" s="35" t="str">
        <f>VLOOKUP(K$11,[1]Графік!$E$5:$H$32,3,0)</f>
        <v>Р</v>
      </c>
      <c r="L233" s="35" t="str">
        <f>VLOOKUP(L$11,[1]Графік!$E$5:$H$32,3,0)</f>
        <v>ВВ</v>
      </c>
      <c r="M233" s="35" t="str">
        <f>VLOOKUP(M$11,[1]Графік!$E$5:$H$32,3,0)</f>
        <v>ВВ</v>
      </c>
      <c r="N233" s="35" t="str">
        <f>VLOOKUP(N$11,[1]Графік!$E$5:$H$32,3,0)</f>
        <v>Р</v>
      </c>
      <c r="O233" s="35" t="str">
        <f>VLOOKUP(O$11,[1]Графік!$E$5:$H$32,3,0)</f>
        <v>Р</v>
      </c>
      <c r="P233" s="35" t="str">
        <f>VLOOKUP(P$11,[1]Графік!$E$5:$H$32,3,0)</f>
        <v>Р</v>
      </c>
      <c r="Q233" s="35" t="str">
        <f>VLOOKUP(Q$11,[1]Графік!$E$5:$H$32,3,0)</f>
        <v>Р</v>
      </c>
      <c r="R233" s="35" t="str">
        <f>VLOOKUP(R$11,[1]Графік!$E$5:$H$32,3,0)</f>
        <v>ВВ</v>
      </c>
      <c r="S233" s="35" t="str">
        <f>VLOOKUP(S$11,[1]Графік!$E$5:$H$32,3,0)</f>
        <v>ВВ</v>
      </c>
      <c r="T233" s="35" t="str">
        <f>VLOOKUP(T$11,[1]Графік!$E$5:$H$32,3,0)</f>
        <v>Р</v>
      </c>
      <c r="U233" s="35" t="str">
        <f>VLOOKUP(U$11,[1]Графік!$E$5:$H$32,3,0)</f>
        <v>Р</v>
      </c>
      <c r="V233" s="35" t="str">
        <f>VLOOKUP(V$11,[1]Графік!$E$5:$H$32,3,0)</f>
        <v>Р</v>
      </c>
      <c r="W233" s="35" t="str">
        <f>VLOOKUP(W$11,[1]Графік!$E$5:$H$32,3,0)</f>
        <v>Р</v>
      </c>
      <c r="X233" s="35" t="str">
        <f>VLOOKUP(X$11,[1]Графік!$E$5:$H$32,3,0)</f>
        <v>ВВ</v>
      </c>
      <c r="Y233" s="35" t="str">
        <f>VLOOKUP(Y$11,[1]Графік!$E$5:$H$32,3,0)</f>
        <v>ВВ</v>
      </c>
      <c r="Z233" s="35" t="str">
        <f>VLOOKUP(Z$11,[1]Графік!$E$5:$H$32,3,0)</f>
        <v>Р</v>
      </c>
      <c r="AA233" s="35" t="str">
        <f>VLOOKUP(AA$11,[1]Графік!$E$5:$H$32,3,0)</f>
        <v>Р</v>
      </c>
      <c r="AB233" s="35" t="str">
        <f>VLOOKUP(AB$11,[1]Графік!$E$5:$H$32,3,0)</f>
        <v>Р</v>
      </c>
      <c r="AC233" s="35" t="str">
        <f>VLOOKUP(AC$11,[1]Графік!$E$5:$H$32,3,0)</f>
        <v>Р</v>
      </c>
      <c r="AD233" s="35" t="str">
        <f>VLOOKUP(AD$11,[1]Графік!$E$5:$H$32,3,0)</f>
        <v>ВВ</v>
      </c>
      <c r="AE233" s="35" t="str">
        <f>VLOOKUP(AE$11,[1]Графік!$E$5:$H$32,3,0)</f>
        <v>ВВ</v>
      </c>
      <c r="AF233" s="35" t="str">
        <f>VLOOKUP(AF$11,[1]Графік!$E$5:$H$32,3,0)</f>
        <v>Р</v>
      </c>
      <c r="AG233" s="35" t="str">
        <f>VLOOKUP(AG$11,[1]Графік!$E$5:$H$32,3,0)</f>
        <v>Р</v>
      </c>
      <c r="AH233" s="35"/>
      <c r="AI233" s="35"/>
      <c r="AJ233" s="36"/>
      <c r="AK233" s="162">
        <f ca="1">SUMIF($F233:$AJ236,"Р",$F234:$AJ234)</f>
        <v>144</v>
      </c>
      <c r="AL233" s="156">
        <f ca="1">SUMIF($F235:$AJ236,"НУ",$F236:$AJ236)</f>
        <v>0</v>
      </c>
      <c r="AM233" s="127">
        <f ca="1">SUMIF(F233:AJ236,"РВ",F234:AJ234)</f>
        <v>0</v>
      </c>
      <c r="AN233" s="130">
        <f ca="1">AK233+AL233+AM233</f>
        <v>144</v>
      </c>
      <c r="AO233" s="133">
        <f ca="1">AK233/8</f>
        <v>18</v>
      </c>
      <c r="AP233" s="136">
        <f>COUNTIF($F233:$AJ236,"=ВВ")</f>
        <v>10</v>
      </c>
      <c r="AQ233" s="136">
        <f>COUNTIF($F233:$AJ236,"=В")</f>
        <v>0</v>
      </c>
      <c r="AR233" s="124">
        <f>COUNTIF($F233:$AJ236,"=НА")</f>
        <v>0</v>
      </c>
      <c r="AS233" s="124">
        <f>COUNTIF(F233:AJ236,"=ТН")</f>
        <v>0</v>
      </c>
      <c r="AT233" s="124">
        <f>COUNTIF($F233:$AJ236,"=ВД")</f>
        <v>0</v>
      </c>
      <c r="AU233" s="124">
        <f>COUNTIF($F233:$AJ236,"=ВП")</f>
        <v>0</v>
      </c>
      <c r="AV233" s="124">
        <f>COUNTIF($F233:$AJ236,"=ДД")</f>
        <v>0</v>
      </c>
      <c r="AW233" s="124">
        <f>COUNTIF($F233:$AJ236,"=П")</f>
        <v>0</v>
      </c>
      <c r="AX233" s="124">
        <f>COUNTIF($F233:$AJ236,"=ПР")</f>
        <v>0</v>
      </c>
      <c r="AY233" s="95">
        <f>COUNTIF($F233:$AJ236,"=І")</f>
        <v>0</v>
      </c>
      <c r="AZ233" s="95">
        <f>COUNTIF($F233:$AJ236,"=НЗ")</f>
        <v>0</v>
      </c>
      <c r="BA233" s="97" t="str">
        <f>IF(C233&gt;1,[1]Графік!$H$36,"")</f>
        <v/>
      </c>
    </row>
    <row r="234" spans="1:53" ht="12.75" customHeight="1" x14ac:dyDescent="0.25">
      <c r="A234" s="141"/>
      <c r="B234" s="144"/>
      <c r="C234" s="147"/>
      <c r="D234" s="150"/>
      <c r="E234" s="51"/>
      <c r="F234" s="38" t="str">
        <f t="shared" ref="F234:AG234" si="110">IF(F233="Р",8,"")</f>
        <v/>
      </c>
      <c r="G234" s="39" t="str">
        <f t="shared" si="110"/>
        <v/>
      </c>
      <c r="H234" s="39">
        <f t="shared" si="110"/>
        <v>8</v>
      </c>
      <c r="I234" s="39">
        <f t="shared" si="110"/>
        <v>8</v>
      </c>
      <c r="J234" s="39">
        <f t="shared" si="110"/>
        <v>8</v>
      </c>
      <c r="K234" s="39">
        <f t="shared" si="110"/>
        <v>8</v>
      </c>
      <c r="L234" s="39" t="str">
        <f t="shared" si="110"/>
        <v/>
      </c>
      <c r="M234" s="39" t="str">
        <f t="shared" si="110"/>
        <v/>
      </c>
      <c r="N234" s="39">
        <f t="shared" si="110"/>
        <v>8</v>
      </c>
      <c r="O234" s="39">
        <f t="shared" si="110"/>
        <v>8</v>
      </c>
      <c r="P234" s="39">
        <f t="shared" si="110"/>
        <v>8</v>
      </c>
      <c r="Q234" s="39">
        <f t="shared" si="110"/>
        <v>8</v>
      </c>
      <c r="R234" s="39" t="str">
        <f t="shared" si="110"/>
        <v/>
      </c>
      <c r="S234" s="39" t="str">
        <f t="shared" si="110"/>
        <v/>
      </c>
      <c r="T234" s="39">
        <f t="shared" si="110"/>
        <v>8</v>
      </c>
      <c r="U234" s="39">
        <f t="shared" si="110"/>
        <v>8</v>
      </c>
      <c r="V234" s="39">
        <f t="shared" si="110"/>
        <v>8</v>
      </c>
      <c r="W234" s="39">
        <f t="shared" si="110"/>
        <v>8</v>
      </c>
      <c r="X234" s="39" t="str">
        <f t="shared" si="110"/>
        <v/>
      </c>
      <c r="Y234" s="39" t="str">
        <f t="shared" si="110"/>
        <v/>
      </c>
      <c r="Z234" s="39">
        <f t="shared" si="110"/>
        <v>8</v>
      </c>
      <c r="AA234" s="39">
        <f t="shared" si="110"/>
        <v>8</v>
      </c>
      <c r="AB234" s="39">
        <f t="shared" si="110"/>
        <v>8</v>
      </c>
      <c r="AC234" s="39">
        <f t="shared" si="110"/>
        <v>8</v>
      </c>
      <c r="AD234" s="39" t="str">
        <f t="shared" si="110"/>
        <v/>
      </c>
      <c r="AE234" s="39" t="str">
        <f t="shared" si="110"/>
        <v/>
      </c>
      <c r="AF234" s="39">
        <f t="shared" si="110"/>
        <v>8</v>
      </c>
      <c r="AG234" s="39">
        <f t="shared" si="110"/>
        <v>8</v>
      </c>
      <c r="AH234" s="39"/>
      <c r="AI234" s="39"/>
      <c r="AJ234" s="40"/>
      <c r="AK234" s="162"/>
      <c r="AL234" s="156"/>
      <c r="AM234" s="127"/>
      <c r="AN234" s="130"/>
      <c r="AO234" s="133"/>
      <c r="AP234" s="136"/>
      <c r="AQ234" s="136"/>
      <c r="AR234" s="124"/>
      <c r="AS234" s="124"/>
      <c r="AT234" s="124"/>
      <c r="AU234" s="124"/>
      <c r="AV234" s="124"/>
      <c r="AW234" s="124"/>
      <c r="AX234" s="124"/>
      <c r="AY234" s="95"/>
      <c r="AZ234" s="95"/>
      <c r="BA234" s="98"/>
    </row>
    <row r="235" spans="1:53" ht="12.75" customHeight="1" x14ac:dyDescent="0.25">
      <c r="A235" s="141"/>
      <c r="B235" s="144"/>
      <c r="C235" s="147"/>
      <c r="D235" s="150"/>
      <c r="E235" s="51"/>
      <c r="F235" s="42" t="str">
        <f t="shared" ref="F235:AJ235" si="111">IF(F236&gt;0,"НУ","")</f>
        <v/>
      </c>
      <c r="G235" s="43" t="str">
        <f t="shared" si="111"/>
        <v/>
      </c>
      <c r="H235" s="43" t="str">
        <f t="shared" si="111"/>
        <v/>
      </c>
      <c r="I235" s="43" t="str">
        <f t="shared" si="111"/>
        <v/>
      </c>
      <c r="J235" s="43" t="str">
        <f t="shared" si="111"/>
        <v/>
      </c>
      <c r="K235" s="43" t="str">
        <f t="shared" si="111"/>
        <v/>
      </c>
      <c r="L235" s="43" t="str">
        <f t="shared" si="111"/>
        <v/>
      </c>
      <c r="M235" s="43" t="str">
        <f t="shared" si="111"/>
        <v/>
      </c>
      <c r="N235" s="43" t="str">
        <f t="shared" si="111"/>
        <v/>
      </c>
      <c r="O235" s="43" t="str">
        <f t="shared" si="111"/>
        <v/>
      </c>
      <c r="P235" s="43" t="str">
        <f t="shared" si="111"/>
        <v/>
      </c>
      <c r="Q235" s="43" t="str">
        <f t="shared" si="111"/>
        <v/>
      </c>
      <c r="R235" s="43" t="str">
        <f t="shared" si="111"/>
        <v/>
      </c>
      <c r="S235" s="43" t="str">
        <f t="shared" si="111"/>
        <v/>
      </c>
      <c r="T235" s="43" t="str">
        <f t="shared" si="111"/>
        <v/>
      </c>
      <c r="U235" s="43" t="str">
        <f t="shared" si="111"/>
        <v/>
      </c>
      <c r="V235" s="43" t="str">
        <f t="shared" si="111"/>
        <v/>
      </c>
      <c r="W235" s="43" t="str">
        <f t="shared" si="111"/>
        <v/>
      </c>
      <c r="X235" s="43" t="str">
        <f t="shared" si="111"/>
        <v/>
      </c>
      <c r="Y235" s="43" t="str">
        <f t="shared" si="111"/>
        <v/>
      </c>
      <c r="Z235" s="43" t="str">
        <f t="shared" si="111"/>
        <v/>
      </c>
      <c r="AA235" s="43" t="str">
        <f t="shared" si="111"/>
        <v/>
      </c>
      <c r="AB235" s="43" t="str">
        <f t="shared" si="111"/>
        <v/>
      </c>
      <c r="AC235" s="43" t="str">
        <f t="shared" si="111"/>
        <v/>
      </c>
      <c r="AD235" s="43" t="str">
        <f t="shared" si="111"/>
        <v/>
      </c>
      <c r="AE235" s="43" t="str">
        <f t="shared" si="111"/>
        <v/>
      </c>
      <c r="AF235" s="43" t="str">
        <f t="shared" si="111"/>
        <v/>
      </c>
      <c r="AG235" s="43" t="str">
        <f t="shared" si="111"/>
        <v/>
      </c>
      <c r="AH235" s="44" t="str">
        <f t="shared" si="111"/>
        <v/>
      </c>
      <c r="AI235" s="44" t="str">
        <f t="shared" si="111"/>
        <v/>
      </c>
      <c r="AJ235" s="45" t="str">
        <f t="shared" si="111"/>
        <v/>
      </c>
      <c r="AK235" s="162"/>
      <c r="AL235" s="156"/>
      <c r="AM235" s="127"/>
      <c r="AN235" s="130"/>
      <c r="AO235" s="133"/>
      <c r="AP235" s="136"/>
      <c r="AQ235" s="136"/>
      <c r="AR235" s="124"/>
      <c r="AS235" s="124"/>
      <c r="AT235" s="124"/>
      <c r="AU235" s="124"/>
      <c r="AV235" s="124"/>
      <c r="AW235" s="124"/>
      <c r="AX235" s="124"/>
      <c r="AY235" s="95"/>
      <c r="AZ235" s="95"/>
      <c r="BA235" s="98"/>
    </row>
    <row r="236" spans="1:53" ht="13.5" customHeight="1" thickBot="1" x14ac:dyDescent="0.3">
      <c r="A236" s="142"/>
      <c r="B236" s="145"/>
      <c r="C236" s="148"/>
      <c r="D236" s="151"/>
      <c r="E236" s="52"/>
      <c r="F236" s="47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9"/>
      <c r="AK236" s="163"/>
      <c r="AL236" s="157"/>
      <c r="AM236" s="128"/>
      <c r="AN236" s="131"/>
      <c r="AO236" s="134"/>
      <c r="AP236" s="137"/>
      <c r="AQ236" s="137"/>
      <c r="AR236" s="125"/>
      <c r="AS236" s="125"/>
      <c r="AT236" s="125"/>
      <c r="AU236" s="125"/>
      <c r="AV236" s="125"/>
      <c r="AW236" s="125"/>
      <c r="AX236" s="125"/>
      <c r="AY236" s="96"/>
      <c r="AZ236" s="96"/>
      <c r="BA236" s="99"/>
    </row>
    <row r="237" spans="1:53" ht="12.75" customHeight="1" x14ac:dyDescent="0.25">
      <c r="A237" s="140">
        <v>57</v>
      </c>
      <c r="B237" s="143" t="str">
        <f>IFERROR(VLOOKUP($C237,[1]Списки!$A$1:$C$3999,2,0),"")</f>
        <v/>
      </c>
      <c r="C237" s="146"/>
      <c r="D237" s="149" t="str">
        <f>IFERROR(VLOOKUP($C237,[1]Списки!$A$1:$C$3999,3,0),"")</f>
        <v/>
      </c>
      <c r="E237" s="50"/>
      <c r="F237" s="34" t="str">
        <f>VLOOKUP(F$11,[1]Графік!$E$5:$H$32,3,0)</f>
        <v>ВВ</v>
      </c>
      <c r="G237" s="35" t="str">
        <f>VLOOKUP(G$11,[1]Графік!$E$5:$H$32,3,0)</f>
        <v>ВВ</v>
      </c>
      <c r="H237" s="35" t="str">
        <f>VLOOKUP(H$11,[1]Графік!$E$5:$H$32,3,0)</f>
        <v>Р</v>
      </c>
      <c r="I237" s="35" t="str">
        <f>VLOOKUP(I$11,[1]Графік!$E$5:$H$32,3,0)</f>
        <v>Р</v>
      </c>
      <c r="J237" s="35" t="str">
        <f>VLOOKUP(J$11,[1]Графік!$E$5:$H$32,3,0)</f>
        <v>Р</v>
      </c>
      <c r="K237" s="35" t="str">
        <f>VLOOKUP(K$11,[1]Графік!$E$5:$H$32,3,0)</f>
        <v>Р</v>
      </c>
      <c r="L237" s="35" t="str">
        <f>VLOOKUP(L$11,[1]Графік!$E$5:$H$32,3,0)</f>
        <v>ВВ</v>
      </c>
      <c r="M237" s="35" t="str">
        <f>VLOOKUP(M$11,[1]Графік!$E$5:$H$32,3,0)</f>
        <v>ВВ</v>
      </c>
      <c r="N237" s="35" t="str">
        <f>VLOOKUP(N$11,[1]Графік!$E$5:$H$32,3,0)</f>
        <v>Р</v>
      </c>
      <c r="O237" s="35" t="str">
        <f>VLOOKUP(O$11,[1]Графік!$E$5:$H$32,3,0)</f>
        <v>Р</v>
      </c>
      <c r="P237" s="35" t="str">
        <f>VLOOKUP(P$11,[1]Графік!$E$5:$H$32,3,0)</f>
        <v>Р</v>
      </c>
      <c r="Q237" s="35" t="str">
        <f>VLOOKUP(Q$11,[1]Графік!$E$5:$H$32,3,0)</f>
        <v>Р</v>
      </c>
      <c r="R237" s="35" t="str">
        <f>VLOOKUP(R$11,[1]Графік!$E$5:$H$32,3,0)</f>
        <v>ВВ</v>
      </c>
      <c r="S237" s="35" t="str">
        <f>VLOOKUP(S$11,[1]Графік!$E$5:$H$32,3,0)</f>
        <v>ВВ</v>
      </c>
      <c r="T237" s="35" t="str">
        <f>VLOOKUP(T$11,[1]Графік!$E$5:$H$32,3,0)</f>
        <v>Р</v>
      </c>
      <c r="U237" s="35" t="str">
        <f>VLOOKUP(U$11,[1]Графік!$E$5:$H$32,3,0)</f>
        <v>Р</v>
      </c>
      <c r="V237" s="35" t="str">
        <f>VLOOKUP(V$11,[1]Графік!$E$5:$H$32,3,0)</f>
        <v>Р</v>
      </c>
      <c r="W237" s="35" t="str">
        <f>VLOOKUP(W$11,[1]Графік!$E$5:$H$32,3,0)</f>
        <v>Р</v>
      </c>
      <c r="X237" s="35" t="str">
        <f>VLOOKUP(X$11,[1]Графік!$E$5:$H$32,3,0)</f>
        <v>ВВ</v>
      </c>
      <c r="Y237" s="35" t="str">
        <f>VLOOKUP(Y$11,[1]Графік!$E$5:$H$32,3,0)</f>
        <v>ВВ</v>
      </c>
      <c r="Z237" s="35" t="str">
        <f>VLOOKUP(Z$11,[1]Графік!$E$5:$H$32,3,0)</f>
        <v>Р</v>
      </c>
      <c r="AA237" s="35" t="str">
        <f>VLOOKUP(AA$11,[1]Графік!$E$5:$H$32,3,0)</f>
        <v>Р</v>
      </c>
      <c r="AB237" s="35" t="str">
        <f>VLOOKUP(AB$11,[1]Графік!$E$5:$H$32,3,0)</f>
        <v>Р</v>
      </c>
      <c r="AC237" s="35" t="str">
        <f>VLOOKUP(AC$11,[1]Графік!$E$5:$H$32,3,0)</f>
        <v>Р</v>
      </c>
      <c r="AD237" s="35" t="str">
        <f>VLOOKUP(AD$11,[1]Графік!$E$5:$H$32,3,0)</f>
        <v>ВВ</v>
      </c>
      <c r="AE237" s="35" t="str">
        <f>VLOOKUP(AE$11,[1]Графік!$E$5:$H$32,3,0)</f>
        <v>ВВ</v>
      </c>
      <c r="AF237" s="35" t="str">
        <f>VLOOKUP(AF$11,[1]Графік!$E$5:$H$32,3,0)</f>
        <v>Р</v>
      </c>
      <c r="AG237" s="35" t="str">
        <f>VLOOKUP(AG$11,[1]Графік!$E$5:$H$32,3,0)</f>
        <v>Р</v>
      </c>
      <c r="AH237" s="35"/>
      <c r="AI237" s="35"/>
      <c r="AJ237" s="36"/>
      <c r="AK237" s="162">
        <f ca="1">SUMIF($F237:$AJ240,"Р",$F238:$AJ238)</f>
        <v>144</v>
      </c>
      <c r="AL237" s="156">
        <f ca="1">SUMIF($F239:$AJ240,"НУ",$F240:$AJ240)</f>
        <v>0</v>
      </c>
      <c r="AM237" s="127">
        <f ca="1">SUMIF(F237:AJ240,"РВ",F238:AJ238)</f>
        <v>0</v>
      </c>
      <c r="AN237" s="130">
        <f ca="1">AK237+AL237+AM237</f>
        <v>144</v>
      </c>
      <c r="AO237" s="133">
        <f ca="1">AK237/8</f>
        <v>18</v>
      </c>
      <c r="AP237" s="136">
        <f>COUNTIF($F237:$AJ240,"=ВВ")</f>
        <v>10</v>
      </c>
      <c r="AQ237" s="136">
        <f>COUNTIF($F237:$AJ240,"=В")</f>
        <v>0</v>
      </c>
      <c r="AR237" s="124">
        <f>COUNTIF($F237:$AJ240,"=НА")</f>
        <v>0</v>
      </c>
      <c r="AS237" s="124">
        <f>COUNTIF(F237:AJ240,"=ТН")</f>
        <v>0</v>
      </c>
      <c r="AT237" s="124">
        <f>COUNTIF($F237:$AJ240,"=ВД")</f>
        <v>0</v>
      </c>
      <c r="AU237" s="124">
        <f>COUNTIF($F237:$AJ240,"=ВП")</f>
        <v>0</v>
      </c>
      <c r="AV237" s="124">
        <f>COUNTIF($F237:$AJ240,"=ДД")</f>
        <v>0</v>
      </c>
      <c r="AW237" s="124">
        <f>COUNTIF($F237:$AJ240,"=П")</f>
        <v>0</v>
      </c>
      <c r="AX237" s="124">
        <f>COUNTIF($F237:$AJ240,"=ПР")</f>
        <v>0</v>
      </c>
      <c r="AY237" s="95">
        <f>COUNTIF($F237:$AJ240,"=І")</f>
        <v>0</v>
      </c>
      <c r="AZ237" s="95">
        <f>COUNTIF($F237:$AJ240,"=НЗ")</f>
        <v>0</v>
      </c>
      <c r="BA237" s="97" t="str">
        <f>IF(C237&gt;1,[1]Графік!$H$36,"")</f>
        <v/>
      </c>
    </row>
    <row r="238" spans="1:53" ht="12.75" customHeight="1" x14ac:dyDescent="0.25">
      <c r="A238" s="141"/>
      <c r="B238" s="144"/>
      <c r="C238" s="147"/>
      <c r="D238" s="150"/>
      <c r="E238" s="51"/>
      <c r="F238" s="38" t="str">
        <f t="shared" ref="F238:AG238" si="112">IF(F237="Р",8,"")</f>
        <v/>
      </c>
      <c r="G238" s="39" t="str">
        <f t="shared" si="112"/>
        <v/>
      </c>
      <c r="H238" s="39">
        <f t="shared" si="112"/>
        <v>8</v>
      </c>
      <c r="I238" s="39">
        <f t="shared" si="112"/>
        <v>8</v>
      </c>
      <c r="J238" s="39">
        <f t="shared" si="112"/>
        <v>8</v>
      </c>
      <c r="K238" s="39">
        <f t="shared" si="112"/>
        <v>8</v>
      </c>
      <c r="L238" s="39" t="str">
        <f t="shared" si="112"/>
        <v/>
      </c>
      <c r="M238" s="39" t="str">
        <f t="shared" si="112"/>
        <v/>
      </c>
      <c r="N238" s="39">
        <f t="shared" si="112"/>
        <v>8</v>
      </c>
      <c r="O238" s="39">
        <f t="shared" si="112"/>
        <v>8</v>
      </c>
      <c r="P238" s="39">
        <f t="shared" si="112"/>
        <v>8</v>
      </c>
      <c r="Q238" s="39">
        <f t="shared" si="112"/>
        <v>8</v>
      </c>
      <c r="R238" s="39" t="str">
        <f t="shared" si="112"/>
        <v/>
      </c>
      <c r="S238" s="39" t="str">
        <f t="shared" si="112"/>
        <v/>
      </c>
      <c r="T238" s="39">
        <f t="shared" si="112"/>
        <v>8</v>
      </c>
      <c r="U238" s="39">
        <f t="shared" si="112"/>
        <v>8</v>
      </c>
      <c r="V238" s="39">
        <f t="shared" si="112"/>
        <v>8</v>
      </c>
      <c r="W238" s="39">
        <f t="shared" si="112"/>
        <v>8</v>
      </c>
      <c r="X238" s="39" t="str">
        <f t="shared" si="112"/>
        <v/>
      </c>
      <c r="Y238" s="39" t="str">
        <f t="shared" si="112"/>
        <v/>
      </c>
      <c r="Z238" s="39">
        <f t="shared" si="112"/>
        <v>8</v>
      </c>
      <c r="AA238" s="39">
        <f t="shared" si="112"/>
        <v>8</v>
      </c>
      <c r="AB238" s="39">
        <f t="shared" si="112"/>
        <v>8</v>
      </c>
      <c r="AC238" s="39">
        <f t="shared" si="112"/>
        <v>8</v>
      </c>
      <c r="AD238" s="39" t="str">
        <f t="shared" si="112"/>
        <v/>
      </c>
      <c r="AE238" s="39" t="str">
        <f t="shared" si="112"/>
        <v/>
      </c>
      <c r="AF238" s="39">
        <f t="shared" si="112"/>
        <v>8</v>
      </c>
      <c r="AG238" s="39">
        <f t="shared" si="112"/>
        <v>8</v>
      </c>
      <c r="AH238" s="39"/>
      <c r="AI238" s="39"/>
      <c r="AJ238" s="40"/>
      <c r="AK238" s="162"/>
      <c r="AL238" s="156"/>
      <c r="AM238" s="127"/>
      <c r="AN238" s="130"/>
      <c r="AO238" s="133"/>
      <c r="AP238" s="136"/>
      <c r="AQ238" s="136"/>
      <c r="AR238" s="124"/>
      <c r="AS238" s="124"/>
      <c r="AT238" s="124"/>
      <c r="AU238" s="124"/>
      <c r="AV238" s="124"/>
      <c r="AW238" s="124"/>
      <c r="AX238" s="124"/>
      <c r="AY238" s="95"/>
      <c r="AZ238" s="95"/>
      <c r="BA238" s="98"/>
    </row>
    <row r="239" spans="1:53" ht="12.75" customHeight="1" x14ac:dyDescent="0.25">
      <c r="A239" s="141"/>
      <c r="B239" s="144"/>
      <c r="C239" s="147"/>
      <c r="D239" s="150"/>
      <c r="E239" s="51"/>
      <c r="F239" s="42" t="str">
        <f t="shared" ref="F239:AJ239" si="113">IF(F240&gt;0,"НУ","")</f>
        <v/>
      </c>
      <c r="G239" s="43" t="str">
        <f t="shared" si="113"/>
        <v/>
      </c>
      <c r="H239" s="43" t="str">
        <f t="shared" si="113"/>
        <v/>
      </c>
      <c r="I239" s="43" t="str">
        <f t="shared" si="113"/>
        <v/>
      </c>
      <c r="J239" s="43" t="str">
        <f t="shared" si="113"/>
        <v/>
      </c>
      <c r="K239" s="43" t="str">
        <f t="shared" si="113"/>
        <v/>
      </c>
      <c r="L239" s="43" t="str">
        <f t="shared" si="113"/>
        <v/>
      </c>
      <c r="M239" s="43" t="str">
        <f t="shared" si="113"/>
        <v/>
      </c>
      <c r="N239" s="43" t="str">
        <f t="shared" si="113"/>
        <v/>
      </c>
      <c r="O239" s="43" t="str">
        <f t="shared" si="113"/>
        <v/>
      </c>
      <c r="P239" s="43" t="str">
        <f t="shared" si="113"/>
        <v/>
      </c>
      <c r="Q239" s="43" t="str">
        <f t="shared" si="113"/>
        <v/>
      </c>
      <c r="R239" s="43" t="str">
        <f t="shared" si="113"/>
        <v/>
      </c>
      <c r="S239" s="43" t="str">
        <f t="shared" si="113"/>
        <v/>
      </c>
      <c r="T239" s="43" t="str">
        <f t="shared" si="113"/>
        <v/>
      </c>
      <c r="U239" s="43" t="str">
        <f t="shared" si="113"/>
        <v/>
      </c>
      <c r="V239" s="43" t="str">
        <f t="shared" si="113"/>
        <v/>
      </c>
      <c r="W239" s="43" t="str">
        <f t="shared" si="113"/>
        <v/>
      </c>
      <c r="X239" s="43" t="str">
        <f t="shared" si="113"/>
        <v/>
      </c>
      <c r="Y239" s="43" t="str">
        <f t="shared" si="113"/>
        <v/>
      </c>
      <c r="Z239" s="43" t="str">
        <f t="shared" si="113"/>
        <v/>
      </c>
      <c r="AA239" s="43" t="str">
        <f t="shared" si="113"/>
        <v/>
      </c>
      <c r="AB239" s="43" t="str">
        <f t="shared" si="113"/>
        <v/>
      </c>
      <c r="AC239" s="43" t="str">
        <f t="shared" si="113"/>
        <v/>
      </c>
      <c r="AD239" s="43" t="str">
        <f t="shared" si="113"/>
        <v/>
      </c>
      <c r="AE239" s="43" t="str">
        <f t="shared" si="113"/>
        <v/>
      </c>
      <c r="AF239" s="43" t="str">
        <f t="shared" si="113"/>
        <v/>
      </c>
      <c r="AG239" s="43" t="str">
        <f t="shared" si="113"/>
        <v/>
      </c>
      <c r="AH239" s="44" t="str">
        <f t="shared" si="113"/>
        <v/>
      </c>
      <c r="AI239" s="44" t="str">
        <f t="shared" si="113"/>
        <v/>
      </c>
      <c r="AJ239" s="45" t="str">
        <f t="shared" si="113"/>
        <v/>
      </c>
      <c r="AK239" s="162"/>
      <c r="AL239" s="156"/>
      <c r="AM239" s="127"/>
      <c r="AN239" s="130"/>
      <c r="AO239" s="133"/>
      <c r="AP239" s="136"/>
      <c r="AQ239" s="136"/>
      <c r="AR239" s="124"/>
      <c r="AS239" s="124"/>
      <c r="AT239" s="124"/>
      <c r="AU239" s="124"/>
      <c r="AV239" s="124"/>
      <c r="AW239" s="124"/>
      <c r="AX239" s="124"/>
      <c r="AY239" s="95"/>
      <c r="AZ239" s="95"/>
      <c r="BA239" s="98"/>
    </row>
    <row r="240" spans="1:53" ht="13.5" customHeight="1" thickBot="1" x14ac:dyDescent="0.3">
      <c r="A240" s="142"/>
      <c r="B240" s="145"/>
      <c r="C240" s="148"/>
      <c r="D240" s="151"/>
      <c r="E240" s="52"/>
      <c r="F240" s="47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9"/>
      <c r="AK240" s="163"/>
      <c r="AL240" s="157"/>
      <c r="AM240" s="128"/>
      <c r="AN240" s="131"/>
      <c r="AO240" s="134"/>
      <c r="AP240" s="137"/>
      <c r="AQ240" s="137"/>
      <c r="AR240" s="125"/>
      <c r="AS240" s="125"/>
      <c r="AT240" s="125"/>
      <c r="AU240" s="125"/>
      <c r="AV240" s="125"/>
      <c r="AW240" s="125"/>
      <c r="AX240" s="125"/>
      <c r="AY240" s="96"/>
      <c r="AZ240" s="96"/>
      <c r="BA240" s="99"/>
    </row>
    <row r="241" spans="1:53" ht="12.75" customHeight="1" x14ac:dyDescent="0.25">
      <c r="A241" s="140">
        <v>58</v>
      </c>
      <c r="B241" s="143" t="str">
        <f>IFERROR(VLOOKUP($C241,[1]Списки!$A$1:$C$3999,2,0),"")</f>
        <v/>
      </c>
      <c r="C241" s="146"/>
      <c r="D241" s="149" t="str">
        <f>IFERROR(VLOOKUP($C241,[1]Списки!$A$1:$C$3999,3,0),"")</f>
        <v/>
      </c>
      <c r="E241" s="50"/>
      <c r="F241" s="34" t="str">
        <f>VLOOKUP(F$11,[1]Графік!$E$5:$H$32,3,0)</f>
        <v>ВВ</v>
      </c>
      <c r="G241" s="35" t="str">
        <f>VLOOKUP(G$11,[1]Графік!$E$5:$H$32,3,0)</f>
        <v>ВВ</v>
      </c>
      <c r="H241" s="35" t="str">
        <f>VLOOKUP(H$11,[1]Графік!$E$5:$H$32,3,0)</f>
        <v>Р</v>
      </c>
      <c r="I241" s="35" t="str">
        <f>VLOOKUP(I$11,[1]Графік!$E$5:$H$32,3,0)</f>
        <v>Р</v>
      </c>
      <c r="J241" s="35" t="str">
        <f>VLOOKUP(J$11,[1]Графік!$E$5:$H$32,3,0)</f>
        <v>Р</v>
      </c>
      <c r="K241" s="35" t="str">
        <f>VLOOKUP(K$11,[1]Графік!$E$5:$H$32,3,0)</f>
        <v>Р</v>
      </c>
      <c r="L241" s="35" t="str">
        <f>VLOOKUP(L$11,[1]Графік!$E$5:$H$32,3,0)</f>
        <v>ВВ</v>
      </c>
      <c r="M241" s="35" t="str">
        <f>VLOOKUP(M$11,[1]Графік!$E$5:$H$32,3,0)</f>
        <v>ВВ</v>
      </c>
      <c r="N241" s="35" t="str">
        <f>VLOOKUP(N$11,[1]Графік!$E$5:$H$32,3,0)</f>
        <v>Р</v>
      </c>
      <c r="O241" s="35" t="str">
        <f>VLOOKUP(O$11,[1]Графік!$E$5:$H$32,3,0)</f>
        <v>Р</v>
      </c>
      <c r="P241" s="35" t="str">
        <f>VLOOKUP(P$11,[1]Графік!$E$5:$H$32,3,0)</f>
        <v>Р</v>
      </c>
      <c r="Q241" s="35" t="str">
        <f>VLOOKUP(Q$11,[1]Графік!$E$5:$H$32,3,0)</f>
        <v>Р</v>
      </c>
      <c r="R241" s="35" t="str">
        <f>VLOOKUP(R$11,[1]Графік!$E$5:$H$32,3,0)</f>
        <v>ВВ</v>
      </c>
      <c r="S241" s="35" t="str">
        <f>VLOOKUP(S$11,[1]Графік!$E$5:$H$32,3,0)</f>
        <v>ВВ</v>
      </c>
      <c r="T241" s="35" t="str">
        <f>VLOOKUP(T$11,[1]Графік!$E$5:$H$32,3,0)</f>
        <v>Р</v>
      </c>
      <c r="U241" s="35" t="str">
        <f>VLOOKUP(U$11,[1]Графік!$E$5:$H$32,3,0)</f>
        <v>Р</v>
      </c>
      <c r="V241" s="35" t="str">
        <f>VLOOKUP(V$11,[1]Графік!$E$5:$H$32,3,0)</f>
        <v>Р</v>
      </c>
      <c r="W241" s="35" t="str">
        <f>VLOOKUP(W$11,[1]Графік!$E$5:$H$32,3,0)</f>
        <v>Р</v>
      </c>
      <c r="X241" s="35" t="str">
        <f>VLOOKUP(X$11,[1]Графік!$E$5:$H$32,3,0)</f>
        <v>ВВ</v>
      </c>
      <c r="Y241" s="35" t="str">
        <f>VLOOKUP(Y$11,[1]Графік!$E$5:$H$32,3,0)</f>
        <v>ВВ</v>
      </c>
      <c r="Z241" s="35" t="str">
        <f>VLOOKUP(Z$11,[1]Графік!$E$5:$H$32,3,0)</f>
        <v>Р</v>
      </c>
      <c r="AA241" s="35" t="str">
        <f>VLOOKUP(AA$11,[1]Графік!$E$5:$H$32,3,0)</f>
        <v>Р</v>
      </c>
      <c r="AB241" s="35" t="str">
        <f>VLOOKUP(AB$11,[1]Графік!$E$5:$H$32,3,0)</f>
        <v>Р</v>
      </c>
      <c r="AC241" s="35" t="str">
        <f>VLOOKUP(AC$11,[1]Графік!$E$5:$H$32,3,0)</f>
        <v>Р</v>
      </c>
      <c r="AD241" s="35" t="str">
        <f>VLOOKUP(AD$11,[1]Графік!$E$5:$H$32,3,0)</f>
        <v>ВВ</v>
      </c>
      <c r="AE241" s="35" t="str">
        <f>VLOOKUP(AE$11,[1]Графік!$E$5:$H$32,3,0)</f>
        <v>ВВ</v>
      </c>
      <c r="AF241" s="35" t="str">
        <f>VLOOKUP(AF$11,[1]Графік!$E$5:$H$32,3,0)</f>
        <v>Р</v>
      </c>
      <c r="AG241" s="35" t="str">
        <f>VLOOKUP(AG$11,[1]Графік!$E$5:$H$32,3,0)</f>
        <v>Р</v>
      </c>
      <c r="AH241" s="35"/>
      <c r="AI241" s="35"/>
      <c r="AJ241" s="36"/>
      <c r="AK241" s="162">
        <f ca="1">SUMIF($F241:$AJ244,"Р",$F242:$AJ242)</f>
        <v>144</v>
      </c>
      <c r="AL241" s="156">
        <f ca="1">SUMIF($F243:$AJ244,"НУ",$F244:$AJ244)</f>
        <v>0</v>
      </c>
      <c r="AM241" s="127">
        <f ca="1">SUMIF(F241:AJ244,"РВ",F242:AJ242)</f>
        <v>0</v>
      </c>
      <c r="AN241" s="130">
        <f ca="1">AK241+AL241+AM241</f>
        <v>144</v>
      </c>
      <c r="AO241" s="133">
        <f ca="1">AK241/8</f>
        <v>18</v>
      </c>
      <c r="AP241" s="136">
        <f>COUNTIF($F241:$AJ244,"=ВВ")</f>
        <v>10</v>
      </c>
      <c r="AQ241" s="136">
        <f>COUNTIF($F241:$AJ244,"=В")</f>
        <v>0</v>
      </c>
      <c r="AR241" s="124">
        <f>COUNTIF($F241:$AJ244,"=НА")</f>
        <v>0</v>
      </c>
      <c r="AS241" s="124">
        <f>COUNTIF(F241:AJ244,"=ТН")</f>
        <v>0</v>
      </c>
      <c r="AT241" s="124">
        <f>COUNTIF($F241:$AJ244,"=ВД")</f>
        <v>0</v>
      </c>
      <c r="AU241" s="124">
        <f>COUNTIF($F241:$AJ244,"=ВП")</f>
        <v>0</v>
      </c>
      <c r="AV241" s="124">
        <f>COUNTIF($F241:$AJ244,"=ДД")</f>
        <v>0</v>
      </c>
      <c r="AW241" s="124">
        <f>COUNTIF($F241:$AJ244,"=П")</f>
        <v>0</v>
      </c>
      <c r="AX241" s="124">
        <f>COUNTIF($F241:$AJ244,"=ПР")</f>
        <v>0</v>
      </c>
      <c r="AY241" s="95">
        <f>COUNTIF($F241:$AJ244,"=І")</f>
        <v>0</v>
      </c>
      <c r="AZ241" s="95">
        <f>COUNTIF($F241:$AJ244,"=НЗ")</f>
        <v>0</v>
      </c>
      <c r="BA241" s="97" t="str">
        <f>IF(C241&gt;1,[1]Графік!$H$36,"")</f>
        <v/>
      </c>
    </row>
    <row r="242" spans="1:53" ht="12.75" customHeight="1" x14ac:dyDescent="0.25">
      <c r="A242" s="141"/>
      <c r="B242" s="144"/>
      <c r="C242" s="147"/>
      <c r="D242" s="150"/>
      <c r="E242" s="51"/>
      <c r="F242" s="38" t="str">
        <f t="shared" ref="F242:AG242" si="114">IF(F241="Р",8,"")</f>
        <v/>
      </c>
      <c r="G242" s="39" t="str">
        <f t="shared" si="114"/>
        <v/>
      </c>
      <c r="H242" s="39">
        <f t="shared" si="114"/>
        <v>8</v>
      </c>
      <c r="I242" s="39">
        <f t="shared" si="114"/>
        <v>8</v>
      </c>
      <c r="J242" s="39">
        <f t="shared" si="114"/>
        <v>8</v>
      </c>
      <c r="K242" s="39">
        <f t="shared" si="114"/>
        <v>8</v>
      </c>
      <c r="L242" s="39" t="str">
        <f t="shared" si="114"/>
        <v/>
      </c>
      <c r="M242" s="39" t="str">
        <f t="shared" si="114"/>
        <v/>
      </c>
      <c r="N242" s="39">
        <f t="shared" si="114"/>
        <v>8</v>
      </c>
      <c r="O242" s="39">
        <f t="shared" si="114"/>
        <v>8</v>
      </c>
      <c r="P242" s="39">
        <f t="shared" si="114"/>
        <v>8</v>
      </c>
      <c r="Q242" s="39">
        <f t="shared" si="114"/>
        <v>8</v>
      </c>
      <c r="R242" s="39" t="str">
        <f t="shared" si="114"/>
        <v/>
      </c>
      <c r="S242" s="39" t="str">
        <f t="shared" si="114"/>
        <v/>
      </c>
      <c r="T242" s="39">
        <f t="shared" si="114"/>
        <v>8</v>
      </c>
      <c r="U242" s="39">
        <f t="shared" si="114"/>
        <v>8</v>
      </c>
      <c r="V242" s="39">
        <f t="shared" si="114"/>
        <v>8</v>
      </c>
      <c r="W242" s="39">
        <f t="shared" si="114"/>
        <v>8</v>
      </c>
      <c r="X242" s="39" t="str">
        <f t="shared" si="114"/>
        <v/>
      </c>
      <c r="Y242" s="39" t="str">
        <f t="shared" si="114"/>
        <v/>
      </c>
      <c r="Z242" s="39">
        <f t="shared" si="114"/>
        <v>8</v>
      </c>
      <c r="AA242" s="39">
        <f t="shared" si="114"/>
        <v>8</v>
      </c>
      <c r="AB242" s="39">
        <f t="shared" si="114"/>
        <v>8</v>
      </c>
      <c r="AC242" s="39">
        <f t="shared" si="114"/>
        <v>8</v>
      </c>
      <c r="AD242" s="39" t="str">
        <f t="shared" si="114"/>
        <v/>
      </c>
      <c r="AE242" s="39" t="str">
        <f t="shared" si="114"/>
        <v/>
      </c>
      <c r="AF242" s="39">
        <f t="shared" si="114"/>
        <v>8</v>
      </c>
      <c r="AG242" s="39">
        <f t="shared" si="114"/>
        <v>8</v>
      </c>
      <c r="AH242" s="39"/>
      <c r="AI242" s="39"/>
      <c r="AJ242" s="40"/>
      <c r="AK242" s="162"/>
      <c r="AL242" s="156"/>
      <c r="AM242" s="127"/>
      <c r="AN242" s="130"/>
      <c r="AO242" s="133"/>
      <c r="AP242" s="136"/>
      <c r="AQ242" s="136"/>
      <c r="AR242" s="124"/>
      <c r="AS242" s="124"/>
      <c r="AT242" s="124"/>
      <c r="AU242" s="124"/>
      <c r="AV242" s="124"/>
      <c r="AW242" s="124"/>
      <c r="AX242" s="124"/>
      <c r="AY242" s="95"/>
      <c r="AZ242" s="95"/>
      <c r="BA242" s="98"/>
    </row>
    <row r="243" spans="1:53" ht="12.75" customHeight="1" x14ac:dyDescent="0.25">
      <c r="A243" s="141"/>
      <c r="B243" s="144"/>
      <c r="C243" s="147"/>
      <c r="D243" s="150"/>
      <c r="E243" s="51"/>
      <c r="F243" s="42" t="str">
        <f t="shared" ref="F243:AJ243" si="115">IF(F244&gt;0,"НУ","")</f>
        <v/>
      </c>
      <c r="G243" s="43" t="str">
        <f t="shared" si="115"/>
        <v/>
      </c>
      <c r="H243" s="43" t="str">
        <f t="shared" si="115"/>
        <v/>
      </c>
      <c r="I243" s="43" t="str">
        <f t="shared" si="115"/>
        <v/>
      </c>
      <c r="J243" s="43" t="str">
        <f t="shared" si="115"/>
        <v/>
      </c>
      <c r="K243" s="43" t="str">
        <f t="shared" si="115"/>
        <v/>
      </c>
      <c r="L243" s="43" t="str">
        <f t="shared" si="115"/>
        <v/>
      </c>
      <c r="M243" s="43" t="str">
        <f t="shared" si="115"/>
        <v/>
      </c>
      <c r="N243" s="43" t="str">
        <f t="shared" si="115"/>
        <v/>
      </c>
      <c r="O243" s="43" t="str">
        <f t="shared" si="115"/>
        <v/>
      </c>
      <c r="P243" s="43" t="str">
        <f t="shared" si="115"/>
        <v/>
      </c>
      <c r="Q243" s="43" t="str">
        <f t="shared" si="115"/>
        <v/>
      </c>
      <c r="R243" s="43" t="str">
        <f t="shared" si="115"/>
        <v/>
      </c>
      <c r="S243" s="43" t="str">
        <f t="shared" si="115"/>
        <v/>
      </c>
      <c r="T243" s="43" t="str">
        <f t="shared" si="115"/>
        <v/>
      </c>
      <c r="U243" s="43" t="str">
        <f t="shared" si="115"/>
        <v/>
      </c>
      <c r="V243" s="43" t="str">
        <f t="shared" si="115"/>
        <v/>
      </c>
      <c r="W243" s="43" t="str">
        <f t="shared" si="115"/>
        <v/>
      </c>
      <c r="X243" s="43" t="str">
        <f t="shared" si="115"/>
        <v/>
      </c>
      <c r="Y243" s="43" t="str">
        <f t="shared" si="115"/>
        <v/>
      </c>
      <c r="Z243" s="43" t="str">
        <f t="shared" si="115"/>
        <v/>
      </c>
      <c r="AA243" s="43" t="str">
        <f t="shared" si="115"/>
        <v/>
      </c>
      <c r="AB243" s="43" t="str">
        <f t="shared" si="115"/>
        <v/>
      </c>
      <c r="AC243" s="43" t="str">
        <f t="shared" si="115"/>
        <v/>
      </c>
      <c r="AD243" s="43" t="str">
        <f t="shared" si="115"/>
        <v/>
      </c>
      <c r="AE243" s="43" t="str">
        <f t="shared" si="115"/>
        <v/>
      </c>
      <c r="AF243" s="43" t="str">
        <f t="shared" si="115"/>
        <v/>
      </c>
      <c r="AG243" s="43" t="str">
        <f t="shared" si="115"/>
        <v/>
      </c>
      <c r="AH243" s="44" t="str">
        <f t="shared" si="115"/>
        <v/>
      </c>
      <c r="AI243" s="44" t="str">
        <f t="shared" si="115"/>
        <v/>
      </c>
      <c r="AJ243" s="45" t="str">
        <f t="shared" si="115"/>
        <v/>
      </c>
      <c r="AK243" s="162"/>
      <c r="AL243" s="156"/>
      <c r="AM243" s="127"/>
      <c r="AN243" s="130"/>
      <c r="AO243" s="133"/>
      <c r="AP243" s="136"/>
      <c r="AQ243" s="136"/>
      <c r="AR243" s="124"/>
      <c r="AS243" s="124"/>
      <c r="AT243" s="124"/>
      <c r="AU243" s="124"/>
      <c r="AV243" s="124"/>
      <c r="AW243" s="124"/>
      <c r="AX243" s="124"/>
      <c r="AY243" s="95"/>
      <c r="AZ243" s="95"/>
      <c r="BA243" s="98"/>
    </row>
    <row r="244" spans="1:53" ht="13.5" customHeight="1" thickBot="1" x14ac:dyDescent="0.3">
      <c r="A244" s="142"/>
      <c r="B244" s="145"/>
      <c r="C244" s="148"/>
      <c r="D244" s="151"/>
      <c r="E244" s="52"/>
      <c r="F244" s="47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9"/>
      <c r="AK244" s="163"/>
      <c r="AL244" s="157"/>
      <c r="AM244" s="128"/>
      <c r="AN244" s="131"/>
      <c r="AO244" s="134"/>
      <c r="AP244" s="137"/>
      <c r="AQ244" s="137"/>
      <c r="AR244" s="125"/>
      <c r="AS244" s="125"/>
      <c r="AT244" s="125"/>
      <c r="AU244" s="125"/>
      <c r="AV244" s="125"/>
      <c r="AW244" s="125"/>
      <c r="AX244" s="125"/>
      <c r="AY244" s="96"/>
      <c r="AZ244" s="96"/>
      <c r="BA244" s="99"/>
    </row>
    <row r="245" spans="1:53" ht="12.75" customHeight="1" x14ac:dyDescent="0.25">
      <c r="A245" s="140">
        <v>59</v>
      </c>
      <c r="B245" s="143" t="str">
        <f>IFERROR(VLOOKUP($C245,[1]Списки!$A$1:$C$3999,2,0),"")</f>
        <v/>
      </c>
      <c r="C245" s="146"/>
      <c r="D245" s="149" t="str">
        <f>IFERROR(VLOOKUP($C245,[1]Списки!$A$1:$C$3999,3,0),"")</f>
        <v/>
      </c>
      <c r="E245" s="50"/>
      <c r="F245" s="34" t="str">
        <f>VLOOKUP(F$11,[1]Графік!$E$5:$H$32,3,0)</f>
        <v>ВВ</v>
      </c>
      <c r="G245" s="35" t="str">
        <f>VLOOKUP(G$11,[1]Графік!$E$5:$H$32,3,0)</f>
        <v>ВВ</v>
      </c>
      <c r="H245" s="35" t="str">
        <f>VLOOKUP(H$11,[1]Графік!$E$5:$H$32,3,0)</f>
        <v>Р</v>
      </c>
      <c r="I245" s="35" t="str">
        <f>VLOOKUP(I$11,[1]Графік!$E$5:$H$32,3,0)</f>
        <v>Р</v>
      </c>
      <c r="J245" s="35" t="str">
        <f>VLOOKUP(J$11,[1]Графік!$E$5:$H$32,3,0)</f>
        <v>Р</v>
      </c>
      <c r="K245" s="35" t="str">
        <f>VLOOKUP(K$11,[1]Графік!$E$5:$H$32,3,0)</f>
        <v>Р</v>
      </c>
      <c r="L245" s="35" t="str">
        <f>VLOOKUP(L$11,[1]Графік!$E$5:$H$32,3,0)</f>
        <v>ВВ</v>
      </c>
      <c r="M245" s="35" t="str">
        <f>VLOOKUP(M$11,[1]Графік!$E$5:$H$32,3,0)</f>
        <v>ВВ</v>
      </c>
      <c r="N245" s="35" t="str">
        <f>VLOOKUP(N$11,[1]Графік!$E$5:$H$32,3,0)</f>
        <v>Р</v>
      </c>
      <c r="O245" s="35" t="str">
        <f>VLOOKUP(O$11,[1]Графік!$E$5:$H$32,3,0)</f>
        <v>Р</v>
      </c>
      <c r="P245" s="35" t="str">
        <f>VLOOKUP(P$11,[1]Графік!$E$5:$H$32,3,0)</f>
        <v>Р</v>
      </c>
      <c r="Q245" s="35" t="str">
        <f>VLOOKUP(Q$11,[1]Графік!$E$5:$H$32,3,0)</f>
        <v>Р</v>
      </c>
      <c r="R245" s="35" t="str">
        <f>VLOOKUP(R$11,[1]Графік!$E$5:$H$32,3,0)</f>
        <v>ВВ</v>
      </c>
      <c r="S245" s="35" t="str">
        <f>VLOOKUP(S$11,[1]Графік!$E$5:$H$32,3,0)</f>
        <v>ВВ</v>
      </c>
      <c r="T245" s="35" t="str">
        <f>VLOOKUP(T$11,[1]Графік!$E$5:$H$32,3,0)</f>
        <v>Р</v>
      </c>
      <c r="U245" s="35" t="str">
        <f>VLOOKUP(U$11,[1]Графік!$E$5:$H$32,3,0)</f>
        <v>Р</v>
      </c>
      <c r="V245" s="35" t="str">
        <f>VLOOKUP(V$11,[1]Графік!$E$5:$H$32,3,0)</f>
        <v>Р</v>
      </c>
      <c r="W245" s="35" t="str">
        <f>VLOOKUP(W$11,[1]Графік!$E$5:$H$32,3,0)</f>
        <v>Р</v>
      </c>
      <c r="X245" s="35" t="str">
        <f>VLOOKUP(X$11,[1]Графік!$E$5:$H$32,3,0)</f>
        <v>ВВ</v>
      </c>
      <c r="Y245" s="35" t="str">
        <f>VLOOKUP(Y$11,[1]Графік!$E$5:$H$32,3,0)</f>
        <v>ВВ</v>
      </c>
      <c r="Z245" s="35" t="str">
        <f>VLOOKUP(Z$11,[1]Графік!$E$5:$H$32,3,0)</f>
        <v>Р</v>
      </c>
      <c r="AA245" s="35" t="str">
        <f>VLOOKUP(AA$11,[1]Графік!$E$5:$H$32,3,0)</f>
        <v>Р</v>
      </c>
      <c r="AB245" s="35" t="str">
        <f>VLOOKUP(AB$11,[1]Графік!$E$5:$H$32,3,0)</f>
        <v>Р</v>
      </c>
      <c r="AC245" s="35" t="str">
        <f>VLOOKUP(AC$11,[1]Графік!$E$5:$H$32,3,0)</f>
        <v>Р</v>
      </c>
      <c r="AD245" s="35" t="str">
        <f>VLOOKUP(AD$11,[1]Графік!$E$5:$H$32,3,0)</f>
        <v>ВВ</v>
      </c>
      <c r="AE245" s="35" t="str">
        <f>VLOOKUP(AE$11,[1]Графік!$E$5:$H$32,3,0)</f>
        <v>ВВ</v>
      </c>
      <c r="AF245" s="35" t="str">
        <f>VLOOKUP(AF$11,[1]Графік!$E$5:$H$32,3,0)</f>
        <v>Р</v>
      </c>
      <c r="AG245" s="35" t="str">
        <f>VLOOKUP(AG$11,[1]Графік!$E$5:$H$32,3,0)</f>
        <v>Р</v>
      </c>
      <c r="AH245" s="35"/>
      <c r="AI245" s="35"/>
      <c r="AJ245" s="36"/>
      <c r="AK245" s="162">
        <f ca="1">SUMIF($F245:$AJ248,"Р",$F246:$AJ246)</f>
        <v>144</v>
      </c>
      <c r="AL245" s="156">
        <f ca="1">SUMIF($F247:$AJ248,"НУ",$F248:$AJ248)</f>
        <v>0</v>
      </c>
      <c r="AM245" s="127">
        <f ca="1">SUMIF(F245:AJ248,"РВ",F246:AJ246)</f>
        <v>0</v>
      </c>
      <c r="AN245" s="130">
        <f ca="1">AK245+AL245+AM245</f>
        <v>144</v>
      </c>
      <c r="AO245" s="133">
        <f ca="1">AK245/8</f>
        <v>18</v>
      </c>
      <c r="AP245" s="136">
        <f>COUNTIF($F245:$AJ248,"=ВВ")</f>
        <v>10</v>
      </c>
      <c r="AQ245" s="136">
        <f>COUNTIF($F245:$AJ248,"=В")</f>
        <v>0</v>
      </c>
      <c r="AR245" s="124">
        <f>COUNTIF($F245:$AJ248,"=НА")</f>
        <v>0</v>
      </c>
      <c r="AS245" s="124">
        <f>COUNTIF(F245:AJ248,"=ТН")</f>
        <v>0</v>
      </c>
      <c r="AT245" s="124">
        <f>COUNTIF($F245:$AJ248,"=ВД")</f>
        <v>0</v>
      </c>
      <c r="AU245" s="124">
        <f>COUNTIF($F245:$AJ248,"=ВП")</f>
        <v>0</v>
      </c>
      <c r="AV245" s="124">
        <f>COUNTIF($F245:$AJ248,"=ДД")</f>
        <v>0</v>
      </c>
      <c r="AW245" s="124">
        <f>COUNTIF($F245:$AJ248,"=П")</f>
        <v>0</v>
      </c>
      <c r="AX245" s="124">
        <f>COUNTIF($F245:$AJ248,"=ПР")</f>
        <v>0</v>
      </c>
      <c r="AY245" s="95">
        <f>COUNTIF($F245:$AJ248,"=І")</f>
        <v>0</v>
      </c>
      <c r="AZ245" s="95">
        <f>COUNTIF($F245:$AJ248,"=НЗ")</f>
        <v>0</v>
      </c>
      <c r="BA245" s="97" t="str">
        <f>IF(C245&gt;1,[1]Графік!$H$36,"")</f>
        <v/>
      </c>
    </row>
    <row r="246" spans="1:53" ht="12.75" customHeight="1" x14ac:dyDescent="0.25">
      <c r="A246" s="141"/>
      <c r="B246" s="144"/>
      <c r="C246" s="147"/>
      <c r="D246" s="150"/>
      <c r="E246" s="51"/>
      <c r="F246" s="38" t="str">
        <f t="shared" ref="F246:AG246" si="116">IF(F245="Р",8,"")</f>
        <v/>
      </c>
      <c r="G246" s="39" t="str">
        <f t="shared" si="116"/>
        <v/>
      </c>
      <c r="H246" s="39">
        <f t="shared" si="116"/>
        <v>8</v>
      </c>
      <c r="I246" s="39">
        <f t="shared" si="116"/>
        <v>8</v>
      </c>
      <c r="J246" s="39">
        <f t="shared" si="116"/>
        <v>8</v>
      </c>
      <c r="K246" s="39">
        <f t="shared" si="116"/>
        <v>8</v>
      </c>
      <c r="L246" s="39" t="str">
        <f t="shared" si="116"/>
        <v/>
      </c>
      <c r="M246" s="39" t="str">
        <f t="shared" si="116"/>
        <v/>
      </c>
      <c r="N246" s="39">
        <f t="shared" si="116"/>
        <v>8</v>
      </c>
      <c r="O246" s="39">
        <f t="shared" si="116"/>
        <v>8</v>
      </c>
      <c r="P246" s="39">
        <f t="shared" si="116"/>
        <v>8</v>
      </c>
      <c r="Q246" s="39">
        <f t="shared" si="116"/>
        <v>8</v>
      </c>
      <c r="R246" s="39" t="str">
        <f t="shared" si="116"/>
        <v/>
      </c>
      <c r="S246" s="39" t="str">
        <f t="shared" si="116"/>
        <v/>
      </c>
      <c r="T246" s="39">
        <f t="shared" si="116"/>
        <v>8</v>
      </c>
      <c r="U246" s="39">
        <f t="shared" si="116"/>
        <v>8</v>
      </c>
      <c r="V246" s="39">
        <f t="shared" si="116"/>
        <v>8</v>
      </c>
      <c r="W246" s="39">
        <f t="shared" si="116"/>
        <v>8</v>
      </c>
      <c r="X246" s="39" t="str">
        <f t="shared" si="116"/>
        <v/>
      </c>
      <c r="Y246" s="39" t="str">
        <f t="shared" si="116"/>
        <v/>
      </c>
      <c r="Z246" s="39">
        <f t="shared" si="116"/>
        <v>8</v>
      </c>
      <c r="AA246" s="39">
        <f t="shared" si="116"/>
        <v>8</v>
      </c>
      <c r="AB246" s="39">
        <f t="shared" si="116"/>
        <v>8</v>
      </c>
      <c r="AC246" s="39">
        <f t="shared" si="116"/>
        <v>8</v>
      </c>
      <c r="AD246" s="39" t="str">
        <f t="shared" si="116"/>
        <v/>
      </c>
      <c r="AE246" s="39" t="str">
        <f t="shared" si="116"/>
        <v/>
      </c>
      <c r="AF246" s="39">
        <f t="shared" si="116"/>
        <v>8</v>
      </c>
      <c r="AG246" s="39">
        <f t="shared" si="116"/>
        <v>8</v>
      </c>
      <c r="AH246" s="39"/>
      <c r="AI246" s="39"/>
      <c r="AJ246" s="40"/>
      <c r="AK246" s="162"/>
      <c r="AL246" s="156"/>
      <c r="AM246" s="127"/>
      <c r="AN246" s="130"/>
      <c r="AO246" s="133"/>
      <c r="AP246" s="136"/>
      <c r="AQ246" s="136"/>
      <c r="AR246" s="124"/>
      <c r="AS246" s="124"/>
      <c r="AT246" s="124"/>
      <c r="AU246" s="124"/>
      <c r="AV246" s="124"/>
      <c r="AW246" s="124"/>
      <c r="AX246" s="124"/>
      <c r="AY246" s="95"/>
      <c r="AZ246" s="95"/>
      <c r="BA246" s="98"/>
    </row>
    <row r="247" spans="1:53" ht="12.75" customHeight="1" x14ac:dyDescent="0.25">
      <c r="A247" s="141"/>
      <c r="B247" s="144"/>
      <c r="C247" s="147"/>
      <c r="D247" s="150"/>
      <c r="E247" s="51"/>
      <c r="F247" s="42" t="str">
        <f t="shared" ref="F247:AJ247" si="117">IF(F248&gt;0,"НУ","")</f>
        <v/>
      </c>
      <c r="G247" s="43" t="str">
        <f t="shared" si="117"/>
        <v/>
      </c>
      <c r="H247" s="43" t="str">
        <f t="shared" si="117"/>
        <v/>
      </c>
      <c r="I247" s="43" t="str">
        <f t="shared" si="117"/>
        <v/>
      </c>
      <c r="J247" s="43" t="str">
        <f t="shared" si="117"/>
        <v/>
      </c>
      <c r="K247" s="43" t="str">
        <f t="shared" si="117"/>
        <v/>
      </c>
      <c r="L247" s="43" t="str">
        <f t="shared" si="117"/>
        <v/>
      </c>
      <c r="M247" s="43" t="str">
        <f t="shared" si="117"/>
        <v/>
      </c>
      <c r="N247" s="43" t="str">
        <f t="shared" si="117"/>
        <v/>
      </c>
      <c r="O247" s="43" t="str">
        <f t="shared" si="117"/>
        <v/>
      </c>
      <c r="P247" s="43" t="str">
        <f t="shared" si="117"/>
        <v/>
      </c>
      <c r="Q247" s="43" t="str">
        <f t="shared" si="117"/>
        <v/>
      </c>
      <c r="R247" s="43" t="str">
        <f t="shared" si="117"/>
        <v/>
      </c>
      <c r="S247" s="43" t="str">
        <f t="shared" si="117"/>
        <v/>
      </c>
      <c r="T247" s="43" t="str">
        <f t="shared" si="117"/>
        <v/>
      </c>
      <c r="U247" s="43" t="str">
        <f t="shared" si="117"/>
        <v/>
      </c>
      <c r="V247" s="43" t="str">
        <f t="shared" si="117"/>
        <v/>
      </c>
      <c r="W247" s="43" t="str">
        <f t="shared" si="117"/>
        <v/>
      </c>
      <c r="X247" s="43" t="str">
        <f t="shared" si="117"/>
        <v/>
      </c>
      <c r="Y247" s="43" t="str">
        <f t="shared" si="117"/>
        <v/>
      </c>
      <c r="Z247" s="43" t="str">
        <f t="shared" si="117"/>
        <v/>
      </c>
      <c r="AA247" s="43" t="str">
        <f t="shared" si="117"/>
        <v/>
      </c>
      <c r="AB247" s="43" t="str">
        <f t="shared" si="117"/>
        <v/>
      </c>
      <c r="AC247" s="43" t="str">
        <f t="shared" si="117"/>
        <v/>
      </c>
      <c r="AD247" s="43" t="str">
        <f t="shared" si="117"/>
        <v/>
      </c>
      <c r="AE247" s="43" t="str">
        <f t="shared" si="117"/>
        <v/>
      </c>
      <c r="AF247" s="43" t="str">
        <f t="shared" si="117"/>
        <v/>
      </c>
      <c r="AG247" s="43" t="str">
        <f t="shared" si="117"/>
        <v/>
      </c>
      <c r="AH247" s="44" t="str">
        <f t="shared" si="117"/>
        <v/>
      </c>
      <c r="AI247" s="44" t="str">
        <f t="shared" si="117"/>
        <v/>
      </c>
      <c r="AJ247" s="45" t="str">
        <f t="shared" si="117"/>
        <v/>
      </c>
      <c r="AK247" s="162"/>
      <c r="AL247" s="156"/>
      <c r="AM247" s="127"/>
      <c r="AN247" s="130"/>
      <c r="AO247" s="133"/>
      <c r="AP247" s="136"/>
      <c r="AQ247" s="136"/>
      <c r="AR247" s="124"/>
      <c r="AS247" s="124"/>
      <c r="AT247" s="124"/>
      <c r="AU247" s="124"/>
      <c r="AV247" s="124"/>
      <c r="AW247" s="124"/>
      <c r="AX247" s="124"/>
      <c r="AY247" s="95"/>
      <c r="AZ247" s="95"/>
      <c r="BA247" s="98"/>
    </row>
    <row r="248" spans="1:53" ht="13.5" customHeight="1" thickBot="1" x14ac:dyDescent="0.3">
      <c r="A248" s="142"/>
      <c r="B248" s="145"/>
      <c r="C248" s="148"/>
      <c r="D248" s="151"/>
      <c r="E248" s="52"/>
      <c r="F248" s="47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9"/>
      <c r="AK248" s="163"/>
      <c r="AL248" s="157"/>
      <c r="AM248" s="128"/>
      <c r="AN248" s="131"/>
      <c r="AO248" s="134"/>
      <c r="AP248" s="137"/>
      <c r="AQ248" s="137"/>
      <c r="AR248" s="125"/>
      <c r="AS248" s="125"/>
      <c r="AT248" s="125"/>
      <c r="AU248" s="125"/>
      <c r="AV248" s="125"/>
      <c r="AW248" s="125"/>
      <c r="AX248" s="125"/>
      <c r="AY248" s="96"/>
      <c r="AZ248" s="96"/>
      <c r="BA248" s="99"/>
    </row>
    <row r="249" spans="1:53" ht="12.75" customHeight="1" x14ac:dyDescent="0.25">
      <c r="A249" s="140">
        <v>60</v>
      </c>
      <c r="B249" s="143" t="str">
        <f>IFERROR(VLOOKUP($C249,[1]Списки!$A$1:$C$3999,2,0),"")</f>
        <v/>
      </c>
      <c r="C249" s="146"/>
      <c r="D249" s="149" t="str">
        <f>IFERROR(VLOOKUP($C249,[1]Списки!$A$1:$C$3999,3,0),"")</f>
        <v/>
      </c>
      <c r="E249" s="50"/>
      <c r="F249" s="34" t="str">
        <f>VLOOKUP(F$11,[1]Графік!$E$5:$H$32,3,0)</f>
        <v>ВВ</v>
      </c>
      <c r="G249" s="35" t="str">
        <f>VLOOKUP(G$11,[1]Графік!$E$5:$H$32,3,0)</f>
        <v>ВВ</v>
      </c>
      <c r="H249" s="35" t="str">
        <f>VLOOKUP(H$11,[1]Графік!$E$5:$H$32,3,0)</f>
        <v>Р</v>
      </c>
      <c r="I249" s="35" t="str">
        <f>VLOOKUP(I$11,[1]Графік!$E$5:$H$32,3,0)</f>
        <v>Р</v>
      </c>
      <c r="J249" s="35" t="str">
        <f>VLOOKUP(J$11,[1]Графік!$E$5:$H$32,3,0)</f>
        <v>Р</v>
      </c>
      <c r="K249" s="35" t="str">
        <f>VLOOKUP(K$11,[1]Графік!$E$5:$H$32,3,0)</f>
        <v>Р</v>
      </c>
      <c r="L249" s="35" t="str">
        <f>VLOOKUP(L$11,[1]Графік!$E$5:$H$32,3,0)</f>
        <v>ВВ</v>
      </c>
      <c r="M249" s="35" t="str">
        <f>VLOOKUP(M$11,[1]Графік!$E$5:$H$32,3,0)</f>
        <v>ВВ</v>
      </c>
      <c r="N249" s="35" t="str">
        <f>VLOOKUP(N$11,[1]Графік!$E$5:$H$32,3,0)</f>
        <v>Р</v>
      </c>
      <c r="O249" s="35" t="str">
        <f>VLOOKUP(O$11,[1]Графік!$E$5:$H$32,3,0)</f>
        <v>Р</v>
      </c>
      <c r="P249" s="35" t="str">
        <f>VLOOKUP(P$11,[1]Графік!$E$5:$H$32,3,0)</f>
        <v>Р</v>
      </c>
      <c r="Q249" s="35" t="str">
        <f>VLOOKUP(Q$11,[1]Графік!$E$5:$H$32,3,0)</f>
        <v>Р</v>
      </c>
      <c r="R249" s="35" t="str">
        <f>VLOOKUP(R$11,[1]Графік!$E$5:$H$32,3,0)</f>
        <v>ВВ</v>
      </c>
      <c r="S249" s="35" t="str">
        <f>VLOOKUP(S$11,[1]Графік!$E$5:$H$32,3,0)</f>
        <v>ВВ</v>
      </c>
      <c r="T249" s="35" t="str">
        <f>VLOOKUP(T$11,[1]Графік!$E$5:$H$32,3,0)</f>
        <v>Р</v>
      </c>
      <c r="U249" s="35" t="str">
        <f>VLOOKUP(U$11,[1]Графік!$E$5:$H$32,3,0)</f>
        <v>Р</v>
      </c>
      <c r="V249" s="35" t="str">
        <f>VLOOKUP(V$11,[1]Графік!$E$5:$H$32,3,0)</f>
        <v>Р</v>
      </c>
      <c r="W249" s="35" t="str">
        <f>VLOOKUP(W$11,[1]Графік!$E$5:$H$32,3,0)</f>
        <v>Р</v>
      </c>
      <c r="X249" s="35" t="str">
        <f>VLOOKUP(X$11,[1]Графік!$E$5:$H$32,3,0)</f>
        <v>ВВ</v>
      </c>
      <c r="Y249" s="35" t="str">
        <f>VLOOKUP(Y$11,[1]Графік!$E$5:$H$32,3,0)</f>
        <v>ВВ</v>
      </c>
      <c r="Z249" s="35" t="str">
        <f>VLOOKUP(Z$11,[1]Графік!$E$5:$H$32,3,0)</f>
        <v>Р</v>
      </c>
      <c r="AA249" s="35" t="str">
        <f>VLOOKUP(AA$11,[1]Графік!$E$5:$H$32,3,0)</f>
        <v>Р</v>
      </c>
      <c r="AB249" s="35" t="str">
        <f>VLOOKUP(AB$11,[1]Графік!$E$5:$H$32,3,0)</f>
        <v>Р</v>
      </c>
      <c r="AC249" s="35" t="str">
        <f>VLOOKUP(AC$11,[1]Графік!$E$5:$H$32,3,0)</f>
        <v>Р</v>
      </c>
      <c r="AD249" s="35" t="str">
        <f>VLOOKUP(AD$11,[1]Графік!$E$5:$H$32,3,0)</f>
        <v>ВВ</v>
      </c>
      <c r="AE249" s="35" t="str">
        <f>VLOOKUP(AE$11,[1]Графік!$E$5:$H$32,3,0)</f>
        <v>ВВ</v>
      </c>
      <c r="AF249" s="35" t="str">
        <f>VLOOKUP(AF$11,[1]Графік!$E$5:$H$32,3,0)</f>
        <v>Р</v>
      </c>
      <c r="AG249" s="35" t="str">
        <f>VLOOKUP(AG$11,[1]Графік!$E$5:$H$32,3,0)</f>
        <v>Р</v>
      </c>
      <c r="AH249" s="35"/>
      <c r="AI249" s="35"/>
      <c r="AJ249" s="36"/>
      <c r="AK249" s="162">
        <f ca="1">SUMIF($F249:$AJ252,"Р",$F250:$AJ250)</f>
        <v>144</v>
      </c>
      <c r="AL249" s="156">
        <f ca="1">SUMIF($F251:$AJ252,"НУ",$F252:$AJ252)</f>
        <v>0</v>
      </c>
      <c r="AM249" s="127">
        <f ca="1">SUMIF(F249:AJ252,"РВ",F250:AJ250)</f>
        <v>0</v>
      </c>
      <c r="AN249" s="130">
        <f ca="1">AK249+AL249+AM249</f>
        <v>144</v>
      </c>
      <c r="AO249" s="133">
        <f ca="1">AK249/8</f>
        <v>18</v>
      </c>
      <c r="AP249" s="136">
        <f>COUNTIF($F249:$AJ252,"=ВВ")</f>
        <v>10</v>
      </c>
      <c r="AQ249" s="136">
        <f>COUNTIF($F249:$AJ252,"=В")</f>
        <v>0</v>
      </c>
      <c r="AR249" s="124">
        <f>COUNTIF($F249:$AJ252,"=НА")</f>
        <v>0</v>
      </c>
      <c r="AS249" s="124">
        <f>COUNTIF(F249:AJ252,"=ТН")</f>
        <v>0</v>
      </c>
      <c r="AT249" s="124">
        <f>COUNTIF($F249:$AJ252,"=ВД")</f>
        <v>0</v>
      </c>
      <c r="AU249" s="124">
        <f>COUNTIF($F249:$AJ252,"=ВП")</f>
        <v>0</v>
      </c>
      <c r="AV249" s="124">
        <f>COUNTIF($F249:$AJ252,"=ДД")</f>
        <v>0</v>
      </c>
      <c r="AW249" s="124">
        <f>COUNTIF($F249:$AJ252,"=П")</f>
        <v>0</v>
      </c>
      <c r="AX249" s="124">
        <f>COUNTIF($F249:$AJ252,"=ПР")</f>
        <v>0</v>
      </c>
      <c r="AY249" s="95">
        <f>COUNTIF($F249:$AJ252,"=І")</f>
        <v>0</v>
      </c>
      <c r="AZ249" s="95">
        <f>COUNTIF($F249:$AJ252,"=НЗ")</f>
        <v>0</v>
      </c>
      <c r="BA249" s="97" t="str">
        <f>IF(C249&gt;1,[1]Графік!$H$36,"")</f>
        <v/>
      </c>
    </row>
    <row r="250" spans="1:53" ht="12.75" customHeight="1" x14ac:dyDescent="0.25">
      <c r="A250" s="141"/>
      <c r="B250" s="144"/>
      <c r="C250" s="147"/>
      <c r="D250" s="150"/>
      <c r="E250" s="51"/>
      <c r="F250" s="38" t="str">
        <f t="shared" ref="F250:AG250" si="118">IF(F249="Р",8,"")</f>
        <v/>
      </c>
      <c r="G250" s="39" t="str">
        <f t="shared" si="118"/>
        <v/>
      </c>
      <c r="H250" s="39">
        <f t="shared" si="118"/>
        <v>8</v>
      </c>
      <c r="I250" s="39">
        <f t="shared" si="118"/>
        <v>8</v>
      </c>
      <c r="J250" s="39">
        <f t="shared" si="118"/>
        <v>8</v>
      </c>
      <c r="K250" s="39">
        <f t="shared" si="118"/>
        <v>8</v>
      </c>
      <c r="L250" s="39" t="str">
        <f t="shared" si="118"/>
        <v/>
      </c>
      <c r="M250" s="39" t="str">
        <f t="shared" si="118"/>
        <v/>
      </c>
      <c r="N250" s="39">
        <f t="shared" si="118"/>
        <v>8</v>
      </c>
      <c r="O250" s="39">
        <f t="shared" si="118"/>
        <v>8</v>
      </c>
      <c r="P250" s="39">
        <f t="shared" si="118"/>
        <v>8</v>
      </c>
      <c r="Q250" s="39">
        <f t="shared" si="118"/>
        <v>8</v>
      </c>
      <c r="R250" s="39" t="str">
        <f t="shared" si="118"/>
        <v/>
      </c>
      <c r="S250" s="39" t="str">
        <f t="shared" si="118"/>
        <v/>
      </c>
      <c r="T250" s="39">
        <f t="shared" si="118"/>
        <v>8</v>
      </c>
      <c r="U250" s="39">
        <f t="shared" si="118"/>
        <v>8</v>
      </c>
      <c r="V250" s="39">
        <f t="shared" si="118"/>
        <v>8</v>
      </c>
      <c r="W250" s="39">
        <f t="shared" si="118"/>
        <v>8</v>
      </c>
      <c r="X250" s="39" t="str">
        <f t="shared" si="118"/>
        <v/>
      </c>
      <c r="Y250" s="39" t="str">
        <f t="shared" si="118"/>
        <v/>
      </c>
      <c r="Z250" s="39">
        <f t="shared" si="118"/>
        <v>8</v>
      </c>
      <c r="AA250" s="39">
        <f t="shared" si="118"/>
        <v>8</v>
      </c>
      <c r="AB250" s="39">
        <f t="shared" si="118"/>
        <v>8</v>
      </c>
      <c r="AC250" s="39">
        <f t="shared" si="118"/>
        <v>8</v>
      </c>
      <c r="AD250" s="39" t="str">
        <f t="shared" si="118"/>
        <v/>
      </c>
      <c r="AE250" s="39" t="str">
        <f t="shared" si="118"/>
        <v/>
      </c>
      <c r="AF250" s="39">
        <f t="shared" si="118"/>
        <v>8</v>
      </c>
      <c r="AG250" s="39">
        <f t="shared" si="118"/>
        <v>8</v>
      </c>
      <c r="AH250" s="39"/>
      <c r="AI250" s="39"/>
      <c r="AJ250" s="40"/>
      <c r="AK250" s="162"/>
      <c r="AL250" s="156"/>
      <c r="AM250" s="127"/>
      <c r="AN250" s="130"/>
      <c r="AO250" s="133"/>
      <c r="AP250" s="136"/>
      <c r="AQ250" s="136"/>
      <c r="AR250" s="124"/>
      <c r="AS250" s="124"/>
      <c r="AT250" s="124"/>
      <c r="AU250" s="124"/>
      <c r="AV250" s="124"/>
      <c r="AW250" s="124"/>
      <c r="AX250" s="124"/>
      <c r="AY250" s="95"/>
      <c r="AZ250" s="95"/>
      <c r="BA250" s="98"/>
    </row>
    <row r="251" spans="1:53" ht="12.75" customHeight="1" x14ac:dyDescent="0.25">
      <c r="A251" s="141"/>
      <c r="B251" s="144"/>
      <c r="C251" s="147"/>
      <c r="D251" s="150"/>
      <c r="E251" s="51"/>
      <c r="F251" s="42" t="str">
        <f t="shared" ref="F251:AJ251" si="119">IF(F252&gt;0,"НУ","")</f>
        <v/>
      </c>
      <c r="G251" s="43" t="str">
        <f t="shared" si="119"/>
        <v/>
      </c>
      <c r="H251" s="43" t="str">
        <f t="shared" si="119"/>
        <v/>
      </c>
      <c r="I251" s="43" t="str">
        <f t="shared" si="119"/>
        <v/>
      </c>
      <c r="J251" s="43" t="str">
        <f t="shared" si="119"/>
        <v/>
      </c>
      <c r="K251" s="43" t="str">
        <f t="shared" si="119"/>
        <v/>
      </c>
      <c r="L251" s="43" t="str">
        <f t="shared" si="119"/>
        <v/>
      </c>
      <c r="M251" s="43" t="str">
        <f t="shared" si="119"/>
        <v/>
      </c>
      <c r="N251" s="43" t="str">
        <f t="shared" si="119"/>
        <v/>
      </c>
      <c r="O251" s="43" t="str">
        <f t="shared" si="119"/>
        <v/>
      </c>
      <c r="P251" s="43" t="str">
        <f t="shared" si="119"/>
        <v/>
      </c>
      <c r="Q251" s="43" t="str">
        <f t="shared" si="119"/>
        <v/>
      </c>
      <c r="R251" s="43" t="str">
        <f t="shared" si="119"/>
        <v/>
      </c>
      <c r="S251" s="43" t="str">
        <f t="shared" si="119"/>
        <v/>
      </c>
      <c r="T251" s="43" t="str">
        <f t="shared" si="119"/>
        <v/>
      </c>
      <c r="U251" s="43" t="str">
        <f t="shared" si="119"/>
        <v/>
      </c>
      <c r="V251" s="43" t="str">
        <f t="shared" si="119"/>
        <v/>
      </c>
      <c r="W251" s="43" t="str">
        <f t="shared" si="119"/>
        <v/>
      </c>
      <c r="X251" s="43" t="str">
        <f t="shared" si="119"/>
        <v/>
      </c>
      <c r="Y251" s="43" t="str">
        <f t="shared" si="119"/>
        <v/>
      </c>
      <c r="Z251" s="43" t="str">
        <f t="shared" si="119"/>
        <v/>
      </c>
      <c r="AA251" s="43" t="str">
        <f t="shared" si="119"/>
        <v/>
      </c>
      <c r="AB251" s="43" t="str">
        <f t="shared" si="119"/>
        <v/>
      </c>
      <c r="AC251" s="43" t="str">
        <f t="shared" si="119"/>
        <v/>
      </c>
      <c r="AD251" s="43" t="str">
        <f t="shared" si="119"/>
        <v/>
      </c>
      <c r="AE251" s="43" t="str">
        <f t="shared" si="119"/>
        <v/>
      </c>
      <c r="AF251" s="43" t="str">
        <f t="shared" si="119"/>
        <v/>
      </c>
      <c r="AG251" s="43" t="str">
        <f t="shared" si="119"/>
        <v/>
      </c>
      <c r="AH251" s="44" t="str">
        <f t="shared" si="119"/>
        <v/>
      </c>
      <c r="AI251" s="44" t="str">
        <f t="shared" si="119"/>
        <v/>
      </c>
      <c r="AJ251" s="45" t="str">
        <f t="shared" si="119"/>
        <v/>
      </c>
      <c r="AK251" s="162"/>
      <c r="AL251" s="156"/>
      <c r="AM251" s="127"/>
      <c r="AN251" s="130"/>
      <c r="AO251" s="133"/>
      <c r="AP251" s="136"/>
      <c r="AQ251" s="136"/>
      <c r="AR251" s="124"/>
      <c r="AS251" s="124"/>
      <c r="AT251" s="124"/>
      <c r="AU251" s="124"/>
      <c r="AV251" s="124"/>
      <c r="AW251" s="124"/>
      <c r="AX251" s="124"/>
      <c r="AY251" s="95"/>
      <c r="AZ251" s="95"/>
      <c r="BA251" s="98"/>
    </row>
    <row r="252" spans="1:53" ht="13.5" customHeight="1" thickBot="1" x14ac:dyDescent="0.3">
      <c r="A252" s="142"/>
      <c r="B252" s="145"/>
      <c r="C252" s="148"/>
      <c r="D252" s="151"/>
      <c r="E252" s="52"/>
      <c r="F252" s="47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9"/>
      <c r="AK252" s="163"/>
      <c r="AL252" s="157"/>
      <c r="AM252" s="128"/>
      <c r="AN252" s="131"/>
      <c r="AO252" s="134"/>
      <c r="AP252" s="137"/>
      <c r="AQ252" s="137"/>
      <c r="AR252" s="125"/>
      <c r="AS252" s="125"/>
      <c r="AT252" s="125"/>
      <c r="AU252" s="125"/>
      <c r="AV252" s="125"/>
      <c r="AW252" s="125"/>
      <c r="AX252" s="125"/>
      <c r="AY252" s="96"/>
      <c r="AZ252" s="96"/>
      <c r="BA252" s="99"/>
    </row>
    <row r="253" spans="1:53" ht="12.75" customHeight="1" x14ac:dyDescent="0.25">
      <c r="A253" s="140">
        <v>61</v>
      </c>
      <c r="B253" s="143" t="str">
        <f>IFERROR(VLOOKUP($C253,[1]Списки!$A$1:$C$3999,2,0),"")</f>
        <v/>
      </c>
      <c r="C253" s="146"/>
      <c r="D253" s="149" t="str">
        <f>IFERROR(VLOOKUP($C253,[1]Списки!$A$1:$C$3999,3,0),"")</f>
        <v/>
      </c>
      <c r="E253" s="50"/>
      <c r="F253" s="34" t="str">
        <f>VLOOKUP(F$11,[1]Графік!$E$5:$H$32,3,0)</f>
        <v>ВВ</v>
      </c>
      <c r="G253" s="35" t="str">
        <f>VLOOKUP(G$11,[1]Графік!$E$5:$H$32,3,0)</f>
        <v>ВВ</v>
      </c>
      <c r="H253" s="35" t="str">
        <f>VLOOKUP(H$11,[1]Графік!$E$5:$H$32,3,0)</f>
        <v>Р</v>
      </c>
      <c r="I253" s="35" t="str">
        <f>VLOOKUP(I$11,[1]Графік!$E$5:$H$32,3,0)</f>
        <v>Р</v>
      </c>
      <c r="J253" s="35" t="str">
        <f>VLOOKUP(J$11,[1]Графік!$E$5:$H$32,3,0)</f>
        <v>Р</v>
      </c>
      <c r="K253" s="35" t="str">
        <f>VLOOKUP(K$11,[1]Графік!$E$5:$H$32,3,0)</f>
        <v>Р</v>
      </c>
      <c r="L253" s="35" t="str">
        <f>VLOOKUP(L$11,[1]Графік!$E$5:$H$32,3,0)</f>
        <v>ВВ</v>
      </c>
      <c r="M253" s="35" t="str">
        <f>VLOOKUP(M$11,[1]Графік!$E$5:$H$32,3,0)</f>
        <v>ВВ</v>
      </c>
      <c r="N253" s="35" t="str">
        <f>VLOOKUP(N$11,[1]Графік!$E$5:$H$32,3,0)</f>
        <v>Р</v>
      </c>
      <c r="O253" s="35" t="str">
        <f>VLOOKUP(O$11,[1]Графік!$E$5:$H$32,3,0)</f>
        <v>Р</v>
      </c>
      <c r="P253" s="35" t="str">
        <f>VLOOKUP(P$11,[1]Графік!$E$5:$H$32,3,0)</f>
        <v>Р</v>
      </c>
      <c r="Q253" s="35" t="str">
        <f>VLOOKUP(Q$11,[1]Графік!$E$5:$H$32,3,0)</f>
        <v>Р</v>
      </c>
      <c r="R253" s="35" t="str">
        <f>VLOOKUP(R$11,[1]Графік!$E$5:$H$32,3,0)</f>
        <v>ВВ</v>
      </c>
      <c r="S253" s="35" t="str">
        <f>VLOOKUP(S$11,[1]Графік!$E$5:$H$32,3,0)</f>
        <v>ВВ</v>
      </c>
      <c r="T253" s="35" t="str">
        <f>VLOOKUP(T$11,[1]Графік!$E$5:$H$32,3,0)</f>
        <v>Р</v>
      </c>
      <c r="U253" s="35" t="str">
        <f>VLOOKUP(U$11,[1]Графік!$E$5:$H$32,3,0)</f>
        <v>Р</v>
      </c>
      <c r="V253" s="35" t="str">
        <f>VLOOKUP(V$11,[1]Графік!$E$5:$H$32,3,0)</f>
        <v>Р</v>
      </c>
      <c r="W253" s="35" t="str">
        <f>VLOOKUP(W$11,[1]Графік!$E$5:$H$32,3,0)</f>
        <v>Р</v>
      </c>
      <c r="X253" s="35" t="str">
        <f>VLOOKUP(X$11,[1]Графік!$E$5:$H$32,3,0)</f>
        <v>ВВ</v>
      </c>
      <c r="Y253" s="35" t="str">
        <f>VLOOKUP(Y$11,[1]Графік!$E$5:$H$32,3,0)</f>
        <v>ВВ</v>
      </c>
      <c r="Z253" s="35" t="str">
        <f>VLOOKUP(Z$11,[1]Графік!$E$5:$H$32,3,0)</f>
        <v>Р</v>
      </c>
      <c r="AA253" s="35" t="str">
        <f>VLOOKUP(AA$11,[1]Графік!$E$5:$H$32,3,0)</f>
        <v>Р</v>
      </c>
      <c r="AB253" s="35" t="str">
        <f>VLOOKUP(AB$11,[1]Графік!$E$5:$H$32,3,0)</f>
        <v>Р</v>
      </c>
      <c r="AC253" s="35" t="str">
        <f>VLOOKUP(AC$11,[1]Графік!$E$5:$H$32,3,0)</f>
        <v>Р</v>
      </c>
      <c r="AD253" s="35" t="str">
        <f>VLOOKUP(AD$11,[1]Графік!$E$5:$H$32,3,0)</f>
        <v>ВВ</v>
      </c>
      <c r="AE253" s="35" t="str">
        <f>VLOOKUP(AE$11,[1]Графік!$E$5:$H$32,3,0)</f>
        <v>ВВ</v>
      </c>
      <c r="AF253" s="35" t="str">
        <f>VLOOKUP(AF$11,[1]Графік!$E$5:$H$32,3,0)</f>
        <v>Р</v>
      </c>
      <c r="AG253" s="35" t="str">
        <f>VLOOKUP(AG$11,[1]Графік!$E$5:$H$32,3,0)</f>
        <v>Р</v>
      </c>
      <c r="AH253" s="35"/>
      <c r="AI253" s="35"/>
      <c r="AJ253" s="36"/>
      <c r="AK253" s="162">
        <f ca="1">SUMIF($F253:$AJ256,"Р",$F254:$AJ254)</f>
        <v>144</v>
      </c>
      <c r="AL253" s="156">
        <f ca="1">SUMIF($F255:$AJ256,"НУ",$F256:$AJ256)</f>
        <v>0</v>
      </c>
      <c r="AM253" s="127">
        <f ca="1">SUMIF(F253:AJ256,"РВ",F254:AJ254)</f>
        <v>0</v>
      </c>
      <c r="AN253" s="130">
        <f ca="1">AK253+AL253+AM253</f>
        <v>144</v>
      </c>
      <c r="AO253" s="133">
        <f ca="1">AK253/8</f>
        <v>18</v>
      </c>
      <c r="AP253" s="136">
        <f>COUNTIF($F253:$AJ256,"=ВВ")</f>
        <v>10</v>
      </c>
      <c r="AQ253" s="136">
        <f>COUNTIF($F253:$AJ256,"=В")</f>
        <v>0</v>
      </c>
      <c r="AR253" s="124">
        <f>COUNTIF($F253:$AJ256,"=НА")</f>
        <v>0</v>
      </c>
      <c r="AS253" s="124">
        <f>COUNTIF(F253:AJ256,"=ТН")</f>
        <v>0</v>
      </c>
      <c r="AT253" s="124">
        <f>COUNTIF($F253:$AJ256,"=ВД")</f>
        <v>0</v>
      </c>
      <c r="AU253" s="124">
        <f>COUNTIF($F253:$AJ256,"=ВП")</f>
        <v>0</v>
      </c>
      <c r="AV253" s="124">
        <f>COUNTIF($F253:$AJ256,"=ДД")</f>
        <v>0</v>
      </c>
      <c r="AW253" s="124">
        <f>COUNTIF($F253:$AJ256,"=П")</f>
        <v>0</v>
      </c>
      <c r="AX253" s="124">
        <f>COUNTIF($F253:$AJ256,"=ПР")</f>
        <v>0</v>
      </c>
      <c r="AY253" s="95">
        <f>COUNTIF($F253:$AJ256,"=І")</f>
        <v>0</v>
      </c>
      <c r="AZ253" s="95">
        <f>COUNTIF($F253:$AJ256,"=НЗ")</f>
        <v>0</v>
      </c>
      <c r="BA253" s="97" t="str">
        <f>IF(C253&gt;1,[1]Графік!$H$36,"")</f>
        <v/>
      </c>
    </row>
    <row r="254" spans="1:53" ht="12.75" customHeight="1" x14ac:dyDescent="0.25">
      <c r="A254" s="141"/>
      <c r="B254" s="144"/>
      <c r="C254" s="147"/>
      <c r="D254" s="150"/>
      <c r="E254" s="51"/>
      <c r="F254" s="38" t="str">
        <f t="shared" ref="F254:AG254" si="120">IF(F253="Р",8,"")</f>
        <v/>
      </c>
      <c r="G254" s="39" t="str">
        <f t="shared" si="120"/>
        <v/>
      </c>
      <c r="H254" s="39">
        <f t="shared" si="120"/>
        <v>8</v>
      </c>
      <c r="I254" s="39">
        <f t="shared" si="120"/>
        <v>8</v>
      </c>
      <c r="J254" s="39">
        <f t="shared" si="120"/>
        <v>8</v>
      </c>
      <c r="K254" s="39">
        <f t="shared" si="120"/>
        <v>8</v>
      </c>
      <c r="L254" s="39" t="str">
        <f t="shared" si="120"/>
        <v/>
      </c>
      <c r="M254" s="39" t="str">
        <f t="shared" si="120"/>
        <v/>
      </c>
      <c r="N254" s="39">
        <f t="shared" si="120"/>
        <v>8</v>
      </c>
      <c r="O254" s="39">
        <f t="shared" si="120"/>
        <v>8</v>
      </c>
      <c r="P254" s="39">
        <f t="shared" si="120"/>
        <v>8</v>
      </c>
      <c r="Q254" s="39">
        <f t="shared" si="120"/>
        <v>8</v>
      </c>
      <c r="R254" s="39" t="str">
        <f t="shared" si="120"/>
        <v/>
      </c>
      <c r="S254" s="39" t="str">
        <f t="shared" si="120"/>
        <v/>
      </c>
      <c r="T254" s="39">
        <f t="shared" si="120"/>
        <v>8</v>
      </c>
      <c r="U254" s="39">
        <f t="shared" si="120"/>
        <v>8</v>
      </c>
      <c r="V254" s="39">
        <f t="shared" si="120"/>
        <v>8</v>
      </c>
      <c r="W254" s="39">
        <f t="shared" si="120"/>
        <v>8</v>
      </c>
      <c r="X254" s="39" t="str">
        <f t="shared" si="120"/>
        <v/>
      </c>
      <c r="Y254" s="39" t="str">
        <f t="shared" si="120"/>
        <v/>
      </c>
      <c r="Z254" s="39">
        <f t="shared" si="120"/>
        <v>8</v>
      </c>
      <c r="AA254" s="39">
        <f t="shared" si="120"/>
        <v>8</v>
      </c>
      <c r="AB254" s="39">
        <f t="shared" si="120"/>
        <v>8</v>
      </c>
      <c r="AC254" s="39">
        <f t="shared" si="120"/>
        <v>8</v>
      </c>
      <c r="AD254" s="39" t="str">
        <f t="shared" si="120"/>
        <v/>
      </c>
      <c r="AE254" s="39" t="str">
        <f t="shared" si="120"/>
        <v/>
      </c>
      <c r="AF254" s="39">
        <f t="shared" si="120"/>
        <v>8</v>
      </c>
      <c r="AG254" s="39">
        <f t="shared" si="120"/>
        <v>8</v>
      </c>
      <c r="AH254" s="39"/>
      <c r="AI254" s="39"/>
      <c r="AJ254" s="40"/>
      <c r="AK254" s="162"/>
      <c r="AL254" s="156"/>
      <c r="AM254" s="127"/>
      <c r="AN254" s="130"/>
      <c r="AO254" s="133"/>
      <c r="AP254" s="136"/>
      <c r="AQ254" s="136"/>
      <c r="AR254" s="124"/>
      <c r="AS254" s="124"/>
      <c r="AT254" s="124"/>
      <c r="AU254" s="124"/>
      <c r="AV254" s="124"/>
      <c r="AW254" s="124"/>
      <c r="AX254" s="124"/>
      <c r="AY254" s="95"/>
      <c r="AZ254" s="95"/>
      <c r="BA254" s="98"/>
    </row>
    <row r="255" spans="1:53" ht="12.75" customHeight="1" x14ac:dyDescent="0.25">
      <c r="A255" s="141"/>
      <c r="B255" s="144"/>
      <c r="C255" s="147"/>
      <c r="D255" s="150"/>
      <c r="E255" s="51"/>
      <c r="F255" s="42" t="str">
        <f t="shared" ref="F255:AJ255" si="121">IF(F256&gt;0,"НУ","")</f>
        <v/>
      </c>
      <c r="G255" s="43" t="str">
        <f t="shared" si="121"/>
        <v/>
      </c>
      <c r="H255" s="43" t="str">
        <f t="shared" si="121"/>
        <v/>
      </c>
      <c r="I255" s="43" t="str">
        <f t="shared" si="121"/>
        <v/>
      </c>
      <c r="J255" s="43" t="str">
        <f t="shared" si="121"/>
        <v/>
      </c>
      <c r="K255" s="43" t="str">
        <f t="shared" si="121"/>
        <v/>
      </c>
      <c r="L255" s="43" t="str">
        <f t="shared" si="121"/>
        <v/>
      </c>
      <c r="M255" s="43" t="str">
        <f t="shared" si="121"/>
        <v/>
      </c>
      <c r="N255" s="43" t="str">
        <f t="shared" si="121"/>
        <v/>
      </c>
      <c r="O255" s="43" t="str">
        <f t="shared" si="121"/>
        <v/>
      </c>
      <c r="P255" s="43" t="str">
        <f t="shared" si="121"/>
        <v/>
      </c>
      <c r="Q255" s="43" t="str">
        <f t="shared" si="121"/>
        <v/>
      </c>
      <c r="R255" s="43" t="str">
        <f t="shared" si="121"/>
        <v/>
      </c>
      <c r="S255" s="43" t="str">
        <f t="shared" si="121"/>
        <v/>
      </c>
      <c r="T255" s="43" t="str">
        <f t="shared" si="121"/>
        <v/>
      </c>
      <c r="U255" s="43" t="str">
        <f t="shared" si="121"/>
        <v/>
      </c>
      <c r="V255" s="43" t="str">
        <f t="shared" si="121"/>
        <v/>
      </c>
      <c r="W255" s="43" t="str">
        <f t="shared" si="121"/>
        <v/>
      </c>
      <c r="X255" s="43" t="str">
        <f t="shared" si="121"/>
        <v/>
      </c>
      <c r="Y255" s="43" t="str">
        <f t="shared" si="121"/>
        <v/>
      </c>
      <c r="Z255" s="43" t="str">
        <f t="shared" si="121"/>
        <v/>
      </c>
      <c r="AA255" s="43" t="str">
        <f t="shared" si="121"/>
        <v/>
      </c>
      <c r="AB255" s="43" t="str">
        <f t="shared" si="121"/>
        <v/>
      </c>
      <c r="AC255" s="43" t="str">
        <f t="shared" si="121"/>
        <v/>
      </c>
      <c r="AD255" s="43" t="str">
        <f t="shared" si="121"/>
        <v/>
      </c>
      <c r="AE255" s="43" t="str">
        <f t="shared" si="121"/>
        <v/>
      </c>
      <c r="AF255" s="43" t="str">
        <f t="shared" si="121"/>
        <v/>
      </c>
      <c r="AG255" s="43" t="str">
        <f t="shared" si="121"/>
        <v/>
      </c>
      <c r="AH255" s="44" t="str">
        <f t="shared" si="121"/>
        <v/>
      </c>
      <c r="AI255" s="44" t="str">
        <f t="shared" si="121"/>
        <v/>
      </c>
      <c r="AJ255" s="45" t="str">
        <f t="shared" si="121"/>
        <v/>
      </c>
      <c r="AK255" s="162"/>
      <c r="AL255" s="156"/>
      <c r="AM255" s="127"/>
      <c r="AN255" s="130"/>
      <c r="AO255" s="133"/>
      <c r="AP255" s="136"/>
      <c r="AQ255" s="136"/>
      <c r="AR255" s="124"/>
      <c r="AS255" s="124"/>
      <c r="AT255" s="124"/>
      <c r="AU255" s="124"/>
      <c r="AV255" s="124"/>
      <c r="AW255" s="124"/>
      <c r="AX255" s="124"/>
      <c r="AY255" s="95"/>
      <c r="AZ255" s="95"/>
      <c r="BA255" s="98"/>
    </row>
    <row r="256" spans="1:53" ht="13.5" customHeight="1" thickBot="1" x14ac:dyDescent="0.3">
      <c r="A256" s="142"/>
      <c r="B256" s="145"/>
      <c r="C256" s="148"/>
      <c r="D256" s="151"/>
      <c r="E256" s="52"/>
      <c r="F256" s="47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9"/>
      <c r="AK256" s="163"/>
      <c r="AL256" s="157"/>
      <c r="AM256" s="128"/>
      <c r="AN256" s="131"/>
      <c r="AO256" s="134"/>
      <c r="AP256" s="137"/>
      <c r="AQ256" s="137"/>
      <c r="AR256" s="125"/>
      <c r="AS256" s="125"/>
      <c r="AT256" s="125"/>
      <c r="AU256" s="125"/>
      <c r="AV256" s="125"/>
      <c r="AW256" s="125"/>
      <c r="AX256" s="125"/>
      <c r="AY256" s="96"/>
      <c r="AZ256" s="96"/>
      <c r="BA256" s="99"/>
    </row>
    <row r="257" spans="1:53" ht="12.75" customHeight="1" x14ac:dyDescent="0.25">
      <c r="A257" s="140">
        <v>62</v>
      </c>
      <c r="B257" s="143" t="str">
        <f>IFERROR(VLOOKUP($C257,[1]Списки!$A$1:$C$3999,2,0),"")</f>
        <v/>
      </c>
      <c r="C257" s="146"/>
      <c r="D257" s="149" t="str">
        <f>IFERROR(VLOOKUP($C257,[1]Списки!$A$1:$C$3999,3,0),"")</f>
        <v/>
      </c>
      <c r="E257" s="50"/>
      <c r="F257" s="34" t="str">
        <f>VLOOKUP(F$11,[1]Графік!$E$5:$H$32,3,0)</f>
        <v>ВВ</v>
      </c>
      <c r="G257" s="35" t="str">
        <f>VLOOKUP(G$11,[1]Графік!$E$5:$H$32,3,0)</f>
        <v>ВВ</v>
      </c>
      <c r="H257" s="35" t="str">
        <f>VLOOKUP(H$11,[1]Графік!$E$5:$H$32,3,0)</f>
        <v>Р</v>
      </c>
      <c r="I257" s="35" t="str">
        <f>VLOOKUP(I$11,[1]Графік!$E$5:$H$32,3,0)</f>
        <v>Р</v>
      </c>
      <c r="J257" s="35" t="str">
        <f>VLOOKUP(J$11,[1]Графік!$E$5:$H$32,3,0)</f>
        <v>Р</v>
      </c>
      <c r="K257" s="35" t="str">
        <f>VLOOKUP(K$11,[1]Графік!$E$5:$H$32,3,0)</f>
        <v>Р</v>
      </c>
      <c r="L257" s="35" t="str">
        <f>VLOOKUP(L$11,[1]Графік!$E$5:$H$32,3,0)</f>
        <v>ВВ</v>
      </c>
      <c r="M257" s="35" t="str">
        <f>VLOOKUP(M$11,[1]Графік!$E$5:$H$32,3,0)</f>
        <v>ВВ</v>
      </c>
      <c r="N257" s="35" t="str">
        <f>VLOOKUP(N$11,[1]Графік!$E$5:$H$32,3,0)</f>
        <v>Р</v>
      </c>
      <c r="O257" s="35" t="str">
        <f>VLOOKUP(O$11,[1]Графік!$E$5:$H$32,3,0)</f>
        <v>Р</v>
      </c>
      <c r="P257" s="35" t="str">
        <f>VLOOKUP(P$11,[1]Графік!$E$5:$H$32,3,0)</f>
        <v>Р</v>
      </c>
      <c r="Q257" s="35" t="str">
        <f>VLOOKUP(Q$11,[1]Графік!$E$5:$H$32,3,0)</f>
        <v>Р</v>
      </c>
      <c r="R257" s="35" t="str">
        <f>VLOOKUP(R$11,[1]Графік!$E$5:$H$32,3,0)</f>
        <v>ВВ</v>
      </c>
      <c r="S257" s="35" t="str">
        <f>VLOOKUP(S$11,[1]Графік!$E$5:$H$32,3,0)</f>
        <v>ВВ</v>
      </c>
      <c r="T257" s="35" t="str">
        <f>VLOOKUP(T$11,[1]Графік!$E$5:$H$32,3,0)</f>
        <v>Р</v>
      </c>
      <c r="U257" s="35" t="str">
        <f>VLOOKUP(U$11,[1]Графік!$E$5:$H$32,3,0)</f>
        <v>Р</v>
      </c>
      <c r="V257" s="35" t="str">
        <f>VLOOKUP(V$11,[1]Графік!$E$5:$H$32,3,0)</f>
        <v>Р</v>
      </c>
      <c r="W257" s="35" t="str">
        <f>VLOOKUP(W$11,[1]Графік!$E$5:$H$32,3,0)</f>
        <v>Р</v>
      </c>
      <c r="X257" s="35" t="str">
        <f>VLOOKUP(X$11,[1]Графік!$E$5:$H$32,3,0)</f>
        <v>ВВ</v>
      </c>
      <c r="Y257" s="35" t="str">
        <f>VLOOKUP(Y$11,[1]Графік!$E$5:$H$32,3,0)</f>
        <v>ВВ</v>
      </c>
      <c r="Z257" s="35" t="str">
        <f>VLOOKUP(Z$11,[1]Графік!$E$5:$H$32,3,0)</f>
        <v>Р</v>
      </c>
      <c r="AA257" s="35" t="str">
        <f>VLOOKUP(AA$11,[1]Графік!$E$5:$H$32,3,0)</f>
        <v>Р</v>
      </c>
      <c r="AB257" s="35" t="str">
        <f>VLOOKUP(AB$11,[1]Графік!$E$5:$H$32,3,0)</f>
        <v>Р</v>
      </c>
      <c r="AC257" s="35" t="str">
        <f>VLOOKUP(AC$11,[1]Графік!$E$5:$H$32,3,0)</f>
        <v>Р</v>
      </c>
      <c r="AD257" s="35" t="str">
        <f>VLOOKUP(AD$11,[1]Графік!$E$5:$H$32,3,0)</f>
        <v>ВВ</v>
      </c>
      <c r="AE257" s="35" t="str">
        <f>VLOOKUP(AE$11,[1]Графік!$E$5:$H$32,3,0)</f>
        <v>ВВ</v>
      </c>
      <c r="AF257" s="35" t="str">
        <f>VLOOKUP(AF$11,[1]Графік!$E$5:$H$32,3,0)</f>
        <v>Р</v>
      </c>
      <c r="AG257" s="35" t="str">
        <f>VLOOKUP(AG$11,[1]Графік!$E$5:$H$32,3,0)</f>
        <v>Р</v>
      </c>
      <c r="AH257" s="35"/>
      <c r="AI257" s="35"/>
      <c r="AJ257" s="36"/>
      <c r="AK257" s="162">
        <f ca="1">SUMIF($F257:$AJ260,"Р",$F258:$AJ258)</f>
        <v>144</v>
      </c>
      <c r="AL257" s="156">
        <f ca="1">SUMIF($F259:$AJ260,"НУ",$F260:$AJ260)</f>
        <v>0</v>
      </c>
      <c r="AM257" s="127">
        <f ca="1">SUMIF(F257:AJ260,"РВ",F258:AJ258)</f>
        <v>0</v>
      </c>
      <c r="AN257" s="130">
        <f ca="1">AK257+AL257+AM257</f>
        <v>144</v>
      </c>
      <c r="AO257" s="133">
        <f ca="1">AK257/8</f>
        <v>18</v>
      </c>
      <c r="AP257" s="136">
        <f>COUNTIF($F257:$AJ260,"=ВВ")</f>
        <v>10</v>
      </c>
      <c r="AQ257" s="136">
        <f>COUNTIF($F257:$AJ260,"=В")</f>
        <v>0</v>
      </c>
      <c r="AR257" s="124">
        <f>COUNTIF($F257:$AJ260,"=НА")</f>
        <v>0</v>
      </c>
      <c r="AS257" s="124">
        <f>COUNTIF(F257:AJ260,"=ТН")</f>
        <v>0</v>
      </c>
      <c r="AT257" s="124">
        <f>COUNTIF($F257:$AJ260,"=ВД")</f>
        <v>0</v>
      </c>
      <c r="AU257" s="124">
        <f>COUNTIF($F257:$AJ260,"=ВП")</f>
        <v>0</v>
      </c>
      <c r="AV257" s="124">
        <f>COUNTIF($F257:$AJ260,"=ДД")</f>
        <v>0</v>
      </c>
      <c r="AW257" s="124">
        <f>COUNTIF($F257:$AJ260,"=П")</f>
        <v>0</v>
      </c>
      <c r="AX257" s="124">
        <f>COUNTIF($F257:$AJ260,"=ПР")</f>
        <v>0</v>
      </c>
      <c r="AY257" s="95">
        <f>COUNTIF($F257:$AJ260,"=І")</f>
        <v>0</v>
      </c>
      <c r="AZ257" s="95">
        <f>COUNTIF($F257:$AJ260,"=НЗ")</f>
        <v>0</v>
      </c>
      <c r="BA257" s="97" t="str">
        <f>IF(C257&gt;1,[1]Графік!$H$36,"")</f>
        <v/>
      </c>
    </row>
    <row r="258" spans="1:53" ht="12.75" customHeight="1" x14ac:dyDescent="0.25">
      <c r="A258" s="141"/>
      <c r="B258" s="144"/>
      <c r="C258" s="147"/>
      <c r="D258" s="150"/>
      <c r="E258" s="51"/>
      <c r="F258" s="38" t="str">
        <f t="shared" ref="F258:AG258" si="122">IF(F257="Р",8,"")</f>
        <v/>
      </c>
      <c r="G258" s="39" t="str">
        <f t="shared" si="122"/>
        <v/>
      </c>
      <c r="H258" s="39">
        <f t="shared" si="122"/>
        <v>8</v>
      </c>
      <c r="I258" s="39">
        <f t="shared" si="122"/>
        <v>8</v>
      </c>
      <c r="J258" s="39">
        <f t="shared" si="122"/>
        <v>8</v>
      </c>
      <c r="K258" s="39">
        <f t="shared" si="122"/>
        <v>8</v>
      </c>
      <c r="L258" s="39" t="str">
        <f t="shared" si="122"/>
        <v/>
      </c>
      <c r="M258" s="39" t="str">
        <f t="shared" si="122"/>
        <v/>
      </c>
      <c r="N258" s="39">
        <f t="shared" si="122"/>
        <v>8</v>
      </c>
      <c r="O258" s="39">
        <f t="shared" si="122"/>
        <v>8</v>
      </c>
      <c r="P258" s="39">
        <f t="shared" si="122"/>
        <v>8</v>
      </c>
      <c r="Q258" s="39">
        <f t="shared" si="122"/>
        <v>8</v>
      </c>
      <c r="R258" s="39" t="str">
        <f t="shared" si="122"/>
        <v/>
      </c>
      <c r="S258" s="39" t="str">
        <f t="shared" si="122"/>
        <v/>
      </c>
      <c r="T258" s="39">
        <f t="shared" si="122"/>
        <v>8</v>
      </c>
      <c r="U258" s="39">
        <f t="shared" si="122"/>
        <v>8</v>
      </c>
      <c r="V258" s="39">
        <f t="shared" si="122"/>
        <v>8</v>
      </c>
      <c r="W258" s="39">
        <f t="shared" si="122"/>
        <v>8</v>
      </c>
      <c r="X258" s="39" t="str">
        <f t="shared" si="122"/>
        <v/>
      </c>
      <c r="Y258" s="39" t="str">
        <f t="shared" si="122"/>
        <v/>
      </c>
      <c r="Z258" s="39">
        <f t="shared" si="122"/>
        <v>8</v>
      </c>
      <c r="AA258" s="39">
        <f t="shared" si="122"/>
        <v>8</v>
      </c>
      <c r="AB258" s="39">
        <f t="shared" si="122"/>
        <v>8</v>
      </c>
      <c r="AC258" s="39">
        <f t="shared" si="122"/>
        <v>8</v>
      </c>
      <c r="AD258" s="39" t="str">
        <f t="shared" si="122"/>
        <v/>
      </c>
      <c r="AE258" s="39" t="str">
        <f t="shared" si="122"/>
        <v/>
      </c>
      <c r="AF258" s="39">
        <f t="shared" si="122"/>
        <v>8</v>
      </c>
      <c r="AG258" s="39">
        <f t="shared" si="122"/>
        <v>8</v>
      </c>
      <c r="AH258" s="39"/>
      <c r="AI258" s="39"/>
      <c r="AJ258" s="40"/>
      <c r="AK258" s="162"/>
      <c r="AL258" s="156"/>
      <c r="AM258" s="127"/>
      <c r="AN258" s="130"/>
      <c r="AO258" s="133"/>
      <c r="AP258" s="136"/>
      <c r="AQ258" s="136"/>
      <c r="AR258" s="124"/>
      <c r="AS258" s="124"/>
      <c r="AT258" s="124"/>
      <c r="AU258" s="124"/>
      <c r="AV258" s="124"/>
      <c r="AW258" s="124"/>
      <c r="AX258" s="124"/>
      <c r="AY258" s="95"/>
      <c r="AZ258" s="95"/>
      <c r="BA258" s="98"/>
    </row>
    <row r="259" spans="1:53" ht="12.75" customHeight="1" x14ac:dyDescent="0.25">
      <c r="A259" s="141"/>
      <c r="B259" s="144"/>
      <c r="C259" s="147"/>
      <c r="D259" s="150"/>
      <c r="E259" s="51"/>
      <c r="F259" s="42" t="str">
        <f t="shared" ref="F259:AJ259" si="123">IF(F260&gt;0,"НУ","")</f>
        <v/>
      </c>
      <c r="G259" s="43" t="str">
        <f t="shared" si="123"/>
        <v/>
      </c>
      <c r="H259" s="43" t="str">
        <f t="shared" si="123"/>
        <v/>
      </c>
      <c r="I259" s="43" t="str">
        <f t="shared" si="123"/>
        <v/>
      </c>
      <c r="J259" s="43" t="str">
        <f t="shared" si="123"/>
        <v/>
      </c>
      <c r="K259" s="43" t="str">
        <f t="shared" si="123"/>
        <v/>
      </c>
      <c r="L259" s="43" t="str">
        <f t="shared" si="123"/>
        <v/>
      </c>
      <c r="M259" s="43" t="str">
        <f t="shared" si="123"/>
        <v/>
      </c>
      <c r="N259" s="43" t="str">
        <f t="shared" si="123"/>
        <v/>
      </c>
      <c r="O259" s="43" t="str">
        <f t="shared" si="123"/>
        <v/>
      </c>
      <c r="P259" s="43" t="str">
        <f t="shared" si="123"/>
        <v/>
      </c>
      <c r="Q259" s="43" t="str">
        <f t="shared" si="123"/>
        <v/>
      </c>
      <c r="R259" s="43" t="str">
        <f t="shared" si="123"/>
        <v/>
      </c>
      <c r="S259" s="43" t="str">
        <f t="shared" si="123"/>
        <v/>
      </c>
      <c r="T259" s="43" t="str">
        <f t="shared" si="123"/>
        <v/>
      </c>
      <c r="U259" s="43" t="str">
        <f t="shared" si="123"/>
        <v/>
      </c>
      <c r="V259" s="43" t="str">
        <f t="shared" si="123"/>
        <v/>
      </c>
      <c r="W259" s="43" t="str">
        <f t="shared" si="123"/>
        <v/>
      </c>
      <c r="X259" s="43" t="str">
        <f t="shared" si="123"/>
        <v/>
      </c>
      <c r="Y259" s="43" t="str">
        <f t="shared" si="123"/>
        <v/>
      </c>
      <c r="Z259" s="43" t="str">
        <f t="shared" si="123"/>
        <v/>
      </c>
      <c r="AA259" s="43" t="str">
        <f t="shared" si="123"/>
        <v/>
      </c>
      <c r="AB259" s="43" t="str">
        <f t="shared" si="123"/>
        <v/>
      </c>
      <c r="AC259" s="43" t="str">
        <f t="shared" si="123"/>
        <v/>
      </c>
      <c r="AD259" s="43" t="str">
        <f t="shared" si="123"/>
        <v/>
      </c>
      <c r="AE259" s="43" t="str">
        <f t="shared" si="123"/>
        <v/>
      </c>
      <c r="AF259" s="43" t="str">
        <f t="shared" si="123"/>
        <v/>
      </c>
      <c r="AG259" s="43" t="str">
        <f t="shared" si="123"/>
        <v/>
      </c>
      <c r="AH259" s="44" t="str">
        <f t="shared" si="123"/>
        <v/>
      </c>
      <c r="AI259" s="44" t="str">
        <f t="shared" si="123"/>
        <v/>
      </c>
      <c r="AJ259" s="45" t="str">
        <f t="shared" si="123"/>
        <v/>
      </c>
      <c r="AK259" s="162"/>
      <c r="AL259" s="156"/>
      <c r="AM259" s="127"/>
      <c r="AN259" s="130"/>
      <c r="AO259" s="133"/>
      <c r="AP259" s="136"/>
      <c r="AQ259" s="136"/>
      <c r="AR259" s="124"/>
      <c r="AS259" s="124"/>
      <c r="AT259" s="124"/>
      <c r="AU259" s="124"/>
      <c r="AV259" s="124"/>
      <c r="AW259" s="124"/>
      <c r="AX259" s="124"/>
      <c r="AY259" s="95"/>
      <c r="AZ259" s="95"/>
      <c r="BA259" s="98"/>
    </row>
    <row r="260" spans="1:53" ht="13.5" customHeight="1" thickBot="1" x14ac:dyDescent="0.3">
      <c r="A260" s="142"/>
      <c r="B260" s="145"/>
      <c r="C260" s="148"/>
      <c r="D260" s="151"/>
      <c r="E260" s="52"/>
      <c r="F260" s="47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9"/>
      <c r="AK260" s="163"/>
      <c r="AL260" s="157"/>
      <c r="AM260" s="128"/>
      <c r="AN260" s="131"/>
      <c r="AO260" s="134"/>
      <c r="AP260" s="137"/>
      <c r="AQ260" s="137"/>
      <c r="AR260" s="125"/>
      <c r="AS260" s="125"/>
      <c r="AT260" s="125"/>
      <c r="AU260" s="125"/>
      <c r="AV260" s="125"/>
      <c r="AW260" s="125"/>
      <c r="AX260" s="125"/>
      <c r="AY260" s="96"/>
      <c r="AZ260" s="96"/>
      <c r="BA260" s="99"/>
    </row>
    <row r="261" spans="1:53" ht="12.75" customHeight="1" x14ac:dyDescent="0.25">
      <c r="A261" s="140">
        <v>63</v>
      </c>
      <c r="B261" s="143" t="str">
        <f>IFERROR(VLOOKUP($C261,[1]Списки!$A$1:$C$3999,2,0),"")</f>
        <v/>
      </c>
      <c r="C261" s="146"/>
      <c r="D261" s="149" t="str">
        <f>IFERROR(VLOOKUP($C261,[1]Списки!$A$1:$C$3999,3,0),"")</f>
        <v/>
      </c>
      <c r="E261" s="50"/>
      <c r="F261" s="34" t="str">
        <f>VLOOKUP(F$11,[1]Графік!$E$5:$H$32,3,0)</f>
        <v>ВВ</v>
      </c>
      <c r="G261" s="35" t="str">
        <f>VLOOKUP(G$11,[1]Графік!$E$5:$H$32,3,0)</f>
        <v>ВВ</v>
      </c>
      <c r="H261" s="35" t="str">
        <f>VLOOKUP(H$11,[1]Графік!$E$5:$H$32,3,0)</f>
        <v>Р</v>
      </c>
      <c r="I261" s="35" t="str">
        <f>VLOOKUP(I$11,[1]Графік!$E$5:$H$32,3,0)</f>
        <v>Р</v>
      </c>
      <c r="J261" s="35" t="str">
        <f>VLOOKUP(J$11,[1]Графік!$E$5:$H$32,3,0)</f>
        <v>Р</v>
      </c>
      <c r="K261" s="35" t="str">
        <f>VLOOKUP(K$11,[1]Графік!$E$5:$H$32,3,0)</f>
        <v>Р</v>
      </c>
      <c r="L261" s="35" t="str">
        <f>VLOOKUP(L$11,[1]Графік!$E$5:$H$32,3,0)</f>
        <v>ВВ</v>
      </c>
      <c r="M261" s="35" t="str">
        <f>VLOOKUP(M$11,[1]Графік!$E$5:$H$32,3,0)</f>
        <v>ВВ</v>
      </c>
      <c r="N261" s="35" t="str">
        <f>VLOOKUP(N$11,[1]Графік!$E$5:$H$32,3,0)</f>
        <v>Р</v>
      </c>
      <c r="O261" s="35" t="str">
        <f>VLOOKUP(O$11,[1]Графік!$E$5:$H$32,3,0)</f>
        <v>Р</v>
      </c>
      <c r="P261" s="35" t="str">
        <f>VLOOKUP(P$11,[1]Графік!$E$5:$H$32,3,0)</f>
        <v>Р</v>
      </c>
      <c r="Q261" s="35" t="str">
        <f>VLOOKUP(Q$11,[1]Графік!$E$5:$H$32,3,0)</f>
        <v>Р</v>
      </c>
      <c r="R261" s="35" t="str">
        <f>VLOOKUP(R$11,[1]Графік!$E$5:$H$32,3,0)</f>
        <v>ВВ</v>
      </c>
      <c r="S261" s="35" t="str">
        <f>VLOOKUP(S$11,[1]Графік!$E$5:$H$32,3,0)</f>
        <v>ВВ</v>
      </c>
      <c r="T261" s="35" t="str">
        <f>VLOOKUP(T$11,[1]Графік!$E$5:$H$32,3,0)</f>
        <v>Р</v>
      </c>
      <c r="U261" s="35" t="str">
        <f>VLOOKUP(U$11,[1]Графік!$E$5:$H$32,3,0)</f>
        <v>Р</v>
      </c>
      <c r="V261" s="35" t="str">
        <f>VLOOKUP(V$11,[1]Графік!$E$5:$H$32,3,0)</f>
        <v>Р</v>
      </c>
      <c r="W261" s="35" t="str">
        <f>VLOOKUP(W$11,[1]Графік!$E$5:$H$32,3,0)</f>
        <v>Р</v>
      </c>
      <c r="X261" s="35" t="str">
        <f>VLOOKUP(X$11,[1]Графік!$E$5:$H$32,3,0)</f>
        <v>ВВ</v>
      </c>
      <c r="Y261" s="35" t="str">
        <f>VLOOKUP(Y$11,[1]Графік!$E$5:$H$32,3,0)</f>
        <v>ВВ</v>
      </c>
      <c r="Z261" s="35" t="str">
        <f>VLOOKUP(Z$11,[1]Графік!$E$5:$H$32,3,0)</f>
        <v>Р</v>
      </c>
      <c r="AA261" s="35" t="str">
        <f>VLOOKUP(AA$11,[1]Графік!$E$5:$H$32,3,0)</f>
        <v>Р</v>
      </c>
      <c r="AB261" s="35" t="str">
        <f>VLOOKUP(AB$11,[1]Графік!$E$5:$H$32,3,0)</f>
        <v>Р</v>
      </c>
      <c r="AC261" s="35" t="str">
        <f>VLOOKUP(AC$11,[1]Графік!$E$5:$H$32,3,0)</f>
        <v>Р</v>
      </c>
      <c r="AD261" s="35" t="str">
        <f>VLOOKUP(AD$11,[1]Графік!$E$5:$H$32,3,0)</f>
        <v>ВВ</v>
      </c>
      <c r="AE261" s="35" t="str">
        <f>VLOOKUP(AE$11,[1]Графік!$E$5:$H$32,3,0)</f>
        <v>ВВ</v>
      </c>
      <c r="AF261" s="35" t="str">
        <f>VLOOKUP(AF$11,[1]Графік!$E$5:$H$32,3,0)</f>
        <v>Р</v>
      </c>
      <c r="AG261" s="35" t="str">
        <f>VLOOKUP(AG$11,[1]Графік!$E$5:$H$32,3,0)</f>
        <v>Р</v>
      </c>
      <c r="AH261" s="35"/>
      <c r="AI261" s="35"/>
      <c r="AJ261" s="36"/>
      <c r="AK261" s="162">
        <f ca="1">SUMIF($F261:$AJ264,"Р",$F262:$AJ262)</f>
        <v>144</v>
      </c>
      <c r="AL261" s="156">
        <f ca="1">SUMIF($F263:$AJ264,"НУ",$F264:$AJ264)</f>
        <v>0</v>
      </c>
      <c r="AM261" s="127">
        <f ca="1">SUMIF(F261:AJ264,"РВ",F262:AJ262)</f>
        <v>0</v>
      </c>
      <c r="AN261" s="130">
        <f ca="1">AK261+AL261+AM261</f>
        <v>144</v>
      </c>
      <c r="AO261" s="133">
        <f ca="1">AK261/8</f>
        <v>18</v>
      </c>
      <c r="AP261" s="136">
        <f>COUNTIF($F261:$AJ264,"=ВВ")</f>
        <v>10</v>
      </c>
      <c r="AQ261" s="136">
        <f>COUNTIF($F261:$AJ264,"=В")</f>
        <v>0</v>
      </c>
      <c r="AR261" s="124">
        <f>COUNTIF($F261:$AJ264,"=НА")</f>
        <v>0</v>
      </c>
      <c r="AS261" s="124">
        <f>COUNTIF(F261:AJ264,"=ТН")</f>
        <v>0</v>
      </c>
      <c r="AT261" s="124">
        <f>COUNTIF($F261:$AJ264,"=ВД")</f>
        <v>0</v>
      </c>
      <c r="AU261" s="124">
        <f>COUNTIF($F261:$AJ264,"=ВП")</f>
        <v>0</v>
      </c>
      <c r="AV261" s="124">
        <f>COUNTIF($F261:$AJ264,"=ДД")</f>
        <v>0</v>
      </c>
      <c r="AW261" s="124">
        <f>COUNTIF($F261:$AJ264,"=П")</f>
        <v>0</v>
      </c>
      <c r="AX261" s="124">
        <f>COUNTIF($F261:$AJ264,"=ПР")</f>
        <v>0</v>
      </c>
      <c r="AY261" s="95">
        <f>COUNTIF($F261:$AJ264,"=І")</f>
        <v>0</v>
      </c>
      <c r="AZ261" s="95">
        <f>COUNTIF($F261:$AJ264,"=НЗ")</f>
        <v>0</v>
      </c>
      <c r="BA261" s="97" t="str">
        <f>IF(C261&gt;1,[1]Графік!$H$36,"")</f>
        <v/>
      </c>
    </row>
    <row r="262" spans="1:53" ht="12.75" customHeight="1" x14ac:dyDescent="0.25">
      <c r="A262" s="141"/>
      <c r="B262" s="144"/>
      <c r="C262" s="147"/>
      <c r="D262" s="150"/>
      <c r="E262" s="51"/>
      <c r="F262" s="38" t="str">
        <f t="shared" ref="F262:AG262" si="124">IF(F261="Р",8,"")</f>
        <v/>
      </c>
      <c r="G262" s="39" t="str">
        <f t="shared" si="124"/>
        <v/>
      </c>
      <c r="H262" s="39">
        <f t="shared" si="124"/>
        <v>8</v>
      </c>
      <c r="I262" s="39">
        <f t="shared" si="124"/>
        <v>8</v>
      </c>
      <c r="J262" s="39">
        <f t="shared" si="124"/>
        <v>8</v>
      </c>
      <c r="K262" s="39">
        <f t="shared" si="124"/>
        <v>8</v>
      </c>
      <c r="L262" s="39" t="str">
        <f t="shared" si="124"/>
        <v/>
      </c>
      <c r="M262" s="39" t="str">
        <f t="shared" si="124"/>
        <v/>
      </c>
      <c r="N262" s="39">
        <f t="shared" si="124"/>
        <v>8</v>
      </c>
      <c r="O262" s="39">
        <f t="shared" si="124"/>
        <v>8</v>
      </c>
      <c r="P262" s="39">
        <f t="shared" si="124"/>
        <v>8</v>
      </c>
      <c r="Q262" s="39">
        <f t="shared" si="124"/>
        <v>8</v>
      </c>
      <c r="R262" s="39" t="str">
        <f t="shared" si="124"/>
        <v/>
      </c>
      <c r="S262" s="39" t="str">
        <f t="shared" si="124"/>
        <v/>
      </c>
      <c r="T262" s="39">
        <f t="shared" si="124"/>
        <v>8</v>
      </c>
      <c r="U262" s="39">
        <f t="shared" si="124"/>
        <v>8</v>
      </c>
      <c r="V262" s="39">
        <f t="shared" si="124"/>
        <v>8</v>
      </c>
      <c r="W262" s="39">
        <f t="shared" si="124"/>
        <v>8</v>
      </c>
      <c r="X262" s="39" t="str">
        <f t="shared" si="124"/>
        <v/>
      </c>
      <c r="Y262" s="39" t="str">
        <f t="shared" si="124"/>
        <v/>
      </c>
      <c r="Z262" s="39">
        <f t="shared" si="124"/>
        <v>8</v>
      </c>
      <c r="AA262" s="39">
        <f t="shared" si="124"/>
        <v>8</v>
      </c>
      <c r="AB262" s="39">
        <f t="shared" si="124"/>
        <v>8</v>
      </c>
      <c r="AC262" s="39">
        <f t="shared" si="124"/>
        <v>8</v>
      </c>
      <c r="AD262" s="39" t="str">
        <f t="shared" si="124"/>
        <v/>
      </c>
      <c r="AE262" s="39" t="str">
        <f t="shared" si="124"/>
        <v/>
      </c>
      <c r="AF262" s="39">
        <f t="shared" si="124"/>
        <v>8</v>
      </c>
      <c r="AG262" s="39">
        <f t="shared" si="124"/>
        <v>8</v>
      </c>
      <c r="AH262" s="39"/>
      <c r="AI262" s="39"/>
      <c r="AJ262" s="40"/>
      <c r="AK262" s="162"/>
      <c r="AL262" s="156"/>
      <c r="AM262" s="127"/>
      <c r="AN262" s="130"/>
      <c r="AO262" s="133"/>
      <c r="AP262" s="136"/>
      <c r="AQ262" s="136"/>
      <c r="AR262" s="124"/>
      <c r="AS262" s="124"/>
      <c r="AT262" s="124"/>
      <c r="AU262" s="124"/>
      <c r="AV262" s="124"/>
      <c r="AW262" s="124"/>
      <c r="AX262" s="124"/>
      <c r="AY262" s="95"/>
      <c r="AZ262" s="95"/>
      <c r="BA262" s="98"/>
    </row>
    <row r="263" spans="1:53" ht="12.75" customHeight="1" x14ac:dyDescent="0.25">
      <c r="A263" s="141"/>
      <c r="B263" s="144"/>
      <c r="C263" s="147"/>
      <c r="D263" s="150"/>
      <c r="E263" s="51"/>
      <c r="F263" s="42" t="str">
        <f t="shared" ref="F263:AJ263" si="125">IF(F264&gt;0,"НУ","")</f>
        <v/>
      </c>
      <c r="G263" s="43" t="str">
        <f t="shared" si="125"/>
        <v/>
      </c>
      <c r="H263" s="43" t="str">
        <f t="shared" si="125"/>
        <v/>
      </c>
      <c r="I263" s="43" t="str">
        <f t="shared" si="125"/>
        <v/>
      </c>
      <c r="J263" s="43" t="str">
        <f t="shared" si="125"/>
        <v/>
      </c>
      <c r="K263" s="43" t="str">
        <f t="shared" si="125"/>
        <v/>
      </c>
      <c r="L263" s="43" t="str">
        <f t="shared" si="125"/>
        <v/>
      </c>
      <c r="M263" s="43" t="str">
        <f t="shared" si="125"/>
        <v/>
      </c>
      <c r="N263" s="43" t="str">
        <f t="shared" si="125"/>
        <v/>
      </c>
      <c r="O263" s="43" t="str">
        <f t="shared" si="125"/>
        <v/>
      </c>
      <c r="P263" s="43" t="str">
        <f t="shared" si="125"/>
        <v/>
      </c>
      <c r="Q263" s="43" t="str">
        <f t="shared" si="125"/>
        <v/>
      </c>
      <c r="R263" s="43" t="str">
        <f t="shared" si="125"/>
        <v/>
      </c>
      <c r="S263" s="43" t="str">
        <f t="shared" si="125"/>
        <v/>
      </c>
      <c r="T263" s="43" t="str">
        <f t="shared" si="125"/>
        <v/>
      </c>
      <c r="U263" s="43" t="str">
        <f t="shared" si="125"/>
        <v/>
      </c>
      <c r="V263" s="43" t="str">
        <f t="shared" si="125"/>
        <v/>
      </c>
      <c r="W263" s="43" t="str">
        <f t="shared" si="125"/>
        <v/>
      </c>
      <c r="X263" s="43" t="str">
        <f t="shared" si="125"/>
        <v/>
      </c>
      <c r="Y263" s="43" t="str">
        <f t="shared" si="125"/>
        <v/>
      </c>
      <c r="Z263" s="43" t="str">
        <f t="shared" si="125"/>
        <v/>
      </c>
      <c r="AA263" s="43" t="str">
        <f t="shared" si="125"/>
        <v/>
      </c>
      <c r="AB263" s="43" t="str">
        <f t="shared" si="125"/>
        <v/>
      </c>
      <c r="AC263" s="43" t="str">
        <f t="shared" si="125"/>
        <v/>
      </c>
      <c r="AD263" s="43" t="str">
        <f t="shared" si="125"/>
        <v/>
      </c>
      <c r="AE263" s="43" t="str">
        <f t="shared" si="125"/>
        <v/>
      </c>
      <c r="AF263" s="43" t="str">
        <f t="shared" si="125"/>
        <v/>
      </c>
      <c r="AG263" s="43" t="str">
        <f t="shared" si="125"/>
        <v/>
      </c>
      <c r="AH263" s="44" t="str">
        <f t="shared" si="125"/>
        <v/>
      </c>
      <c r="AI263" s="44" t="str">
        <f t="shared" si="125"/>
        <v/>
      </c>
      <c r="AJ263" s="45" t="str">
        <f t="shared" si="125"/>
        <v/>
      </c>
      <c r="AK263" s="162"/>
      <c r="AL263" s="156"/>
      <c r="AM263" s="127"/>
      <c r="AN263" s="130"/>
      <c r="AO263" s="133"/>
      <c r="AP263" s="136"/>
      <c r="AQ263" s="136"/>
      <c r="AR263" s="124"/>
      <c r="AS263" s="124"/>
      <c r="AT263" s="124"/>
      <c r="AU263" s="124"/>
      <c r="AV263" s="124"/>
      <c r="AW263" s="124"/>
      <c r="AX263" s="124"/>
      <c r="AY263" s="95"/>
      <c r="AZ263" s="95"/>
      <c r="BA263" s="98"/>
    </row>
    <row r="264" spans="1:53" ht="13.5" customHeight="1" thickBot="1" x14ac:dyDescent="0.3">
      <c r="A264" s="142"/>
      <c r="B264" s="145"/>
      <c r="C264" s="148"/>
      <c r="D264" s="151"/>
      <c r="E264" s="52"/>
      <c r="F264" s="47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9"/>
      <c r="AK264" s="163"/>
      <c r="AL264" s="157"/>
      <c r="AM264" s="128"/>
      <c r="AN264" s="131"/>
      <c r="AO264" s="134"/>
      <c r="AP264" s="137"/>
      <c r="AQ264" s="137"/>
      <c r="AR264" s="125"/>
      <c r="AS264" s="125"/>
      <c r="AT264" s="125"/>
      <c r="AU264" s="125"/>
      <c r="AV264" s="125"/>
      <c r="AW264" s="125"/>
      <c r="AX264" s="125"/>
      <c r="AY264" s="96"/>
      <c r="AZ264" s="96"/>
      <c r="BA264" s="99"/>
    </row>
    <row r="265" spans="1:53" ht="12.75" customHeight="1" x14ac:dyDescent="0.25">
      <c r="A265" s="140">
        <v>64</v>
      </c>
      <c r="B265" s="143" t="str">
        <f>IFERROR(VLOOKUP($C265,[1]Списки!$A$1:$C$3999,2,0),"")</f>
        <v/>
      </c>
      <c r="C265" s="146"/>
      <c r="D265" s="149" t="str">
        <f>IFERROR(VLOOKUP($C265,[1]Списки!$A$1:$C$3999,3,0),"")</f>
        <v/>
      </c>
      <c r="E265" s="50"/>
      <c r="F265" s="34" t="str">
        <f>VLOOKUP(F$11,[1]Графік!$E$5:$H$32,3,0)</f>
        <v>ВВ</v>
      </c>
      <c r="G265" s="35" t="str">
        <f>VLOOKUP(G$11,[1]Графік!$E$5:$H$32,3,0)</f>
        <v>ВВ</v>
      </c>
      <c r="H265" s="35" t="str">
        <f>VLOOKUP(H$11,[1]Графік!$E$5:$H$32,3,0)</f>
        <v>Р</v>
      </c>
      <c r="I265" s="35" t="str">
        <f>VLOOKUP(I$11,[1]Графік!$E$5:$H$32,3,0)</f>
        <v>Р</v>
      </c>
      <c r="J265" s="35" t="str">
        <f>VLOOKUP(J$11,[1]Графік!$E$5:$H$32,3,0)</f>
        <v>Р</v>
      </c>
      <c r="K265" s="35" t="str">
        <f>VLOOKUP(K$11,[1]Графік!$E$5:$H$32,3,0)</f>
        <v>Р</v>
      </c>
      <c r="L265" s="35" t="str">
        <f>VLOOKUP(L$11,[1]Графік!$E$5:$H$32,3,0)</f>
        <v>ВВ</v>
      </c>
      <c r="M265" s="35" t="str">
        <f>VLOOKUP(M$11,[1]Графік!$E$5:$H$32,3,0)</f>
        <v>ВВ</v>
      </c>
      <c r="N265" s="35" t="str">
        <f>VLOOKUP(N$11,[1]Графік!$E$5:$H$32,3,0)</f>
        <v>Р</v>
      </c>
      <c r="O265" s="35" t="str">
        <f>VLOOKUP(O$11,[1]Графік!$E$5:$H$32,3,0)</f>
        <v>Р</v>
      </c>
      <c r="P265" s="35" t="str">
        <f>VLOOKUP(P$11,[1]Графік!$E$5:$H$32,3,0)</f>
        <v>Р</v>
      </c>
      <c r="Q265" s="35" t="str">
        <f>VLOOKUP(Q$11,[1]Графік!$E$5:$H$32,3,0)</f>
        <v>Р</v>
      </c>
      <c r="R265" s="35" t="str">
        <f>VLOOKUP(R$11,[1]Графік!$E$5:$H$32,3,0)</f>
        <v>ВВ</v>
      </c>
      <c r="S265" s="35" t="str">
        <f>VLOOKUP(S$11,[1]Графік!$E$5:$H$32,3,0)</f>
        <v>ВВ</v>
      </c>
      <c r="T265" s="35" t="str">
        <f>VLOOKUP(T$11,[1]Графік!$E$5:$H$32,3,0)</f>
        <v>Р</v>
      </c>
      <c r="U265" s="35" t="str">
        <f>VLOOKUP(U$11,[1]Графік!$E$5:$H$32,3,0)</f>
        <v>Р</v>
      </c>
      <c r="V265" s="35" t="str">
        <f>VLOOKUP(V$11,[1]Графік!$E$5:$H$32,3,0)</f>
        <v>Р</v>
      </c>
      <c r="W265" s="35" t="str">
        <f>VLOOKUP(W$11,[1]Графік!$E$5:$H$32,3,0)</f>
        <v>Р</v>
      </c>
      <c r="X265" s="35" t="str">
        <f>VLOOKUP(X$11,[1]Графік!$E$5:$H$32,3,0)</f>
        <v>ВВ</v>
      </c>
      <c r="Y265" s="35" t="str">
        <f>VLOOKUP(Y$11,[1]Графік!$E$5:$H$32,3,0)</f>
        <v>ВВ</v>
      </c>
      <c r="Z265" s="35" t="str">
        <f>VLOOKUP(Z$11,[1]Графік!$E$5:$H$32,3,0)</f>
        <v>Р</v>
      </c>
      <c r="AA265" s="35" t="str">
        <f>VLOOKUP(AA$11,[1]Графік!$E$5:$H$32,3,0)</f>
        <v>Р</v>
      </c>
      <c r="AB265" s="35" t="str">
        <f>VLOOKUP(AB$11,[1]Графік!$E$5:$H$32,3,0)</f>
        <v>Р</v>
      </c>
      <c r="AC265" s="35" t="str">
        <f>VLOOKUP(AC$11,[1]Графік!$E$5:$H$32,3,0)</f>
        <v>Р</v>
      </c>
      <c r="AD265" s="35" t="str">
        <f>VLOOKUP(AD$11,[1]Графік!$E$5:$H$32,3,0)</f>
        <v>ВВ</v>
      </c>
      <c r="AE265" s="35" t="str">
        <f>VLOOKUP(AE$11,[1]Графік!$E$5:$H$32,3,0)</f>
        <v>ВВ</v>
      </c>
      <c r="AF265" s="35" t="str">
        <f>VLOOKUP(AF$11,[1]Графік!$E$5:$H$32,3,0)</f>
        <v>Р</v>
      </c>
      <c r="AG265" s="35" t="str">
        <f>VLOOKUP(AG$11,[1]Графік!$E$5:$H$32,3,0)</f>
        <v>Р</v>
      </c>
      <c r="AH265" s="35"/>
      <c r="AI265" s="35"/>
      <c r="AJ265" s="36"/>
      <c r="AK265" s="162">
        <f ca="1">SUMIF($F265:$AJ268,"Р",$F266:$AJ266)</f>
        <v>144</v>
      </c>
      <c r="AL265" s="156">
        <f ca="1">SUMIF($F267:$AJ268,"НУ",$F268:$AJ268)</f>
        <v>0</v>
      </c>
      <c r="AM265" s="127">
        <f ca="1">SUMIF(F265:AJ268,"РВ",F266:AJ266)</f>
        <v>0</v>
      </c>
      <c r="AN265" s="130">
        <f ca="1">AK265+AL265+AM265</f>
        <v>144</v>
      </c>
      <c r="AO265" s="133">
        <f ca="1">AK265/8</f>
        <v>18</v>
      </c>
      <c r="AP265" s="136">
        <f>COUNTIF($F265:$AJ268,"=ВВ")</f>
        <v>10</v>
      </c>
      <c r="AQ265" s="136">
        <f>COUNTIF($F265:$AJ268,"=В")</f>
        <v>0</v>
      </c>
      <c r="AR265" s="124">
        <f>COUNTIF($F265:$AJ268,"=НА")</f>
        <v>0</v>
      </c>
      <c r="AS265" s="124">
        <f>COUNTIF(F265:AJ268,"=ТН")</f>
        <v>0</v>
      </c>
      <c r="AT265" s="124">
        <f>COUNTIF($F265:$AJ268,"=ВД")</f>
        <v>0</v>
      </c>
      <c r="AU265" s="124">
        <f>COUNTIF($F265:$AJ268,"=ВП")</f>
        <v>0</v>
      </c>
      <c r="AV265" s="124">
        <f>COUNTIF($F265:$AJ268,"=ДД")</f>
        <v>0</v>
      </c>
      <c r="AW265" s="124">
        <f>COUNTIF($F265:$AJ268,"=П")</f>
        <v>0</v>
      </c>
      <c r="AX265" s="124">
        <f>COUNTIF($F265:$AJ268,"=ПР")</f>
        <v>0</v>
      </c>
      <c r="AY265" s="95">
        <f>COUNTIF($F265:$AJ268,"=І")</f>
        <v>0</v>
      </c>
      <c r="AZ265" s="95">
        <f>COUNTIF($F265:$AJ268,"=НЗ")</f>
        <v>0</v>
      </c>
      <c r="BA265" s="97" t="str">
        <f>IF(C265&gt;1,[1]Графік!$H$36,"")</f>
        <v/>
      </c>
    </row>
    <row r="266" spans="1:53" ht="12.75" customHeight="1" x14ac:dyDescent="0.25">
      <c r="A266" s="141"/>
      <c r="B266" s="144"/>
      <c r="C266" s="147"/>
      <c r="D266" s="150"/>
      <c r="E266" s="51"/>
      <c r="F266" s="38" t="str">
        <f t="shared" ref="F266:AG266" si="126">IF(F265="Р",8,"")</f>
        <v/>
      </c>
      <c r="G266" s="39" t="str">
        <f t="shared" si="126"/>
        <v/>
      </c>
      <c r="H266" s="39">
        <f t="shared" si="126"/>
        <v>8</v>
      </c>
      <c r="I266" s="39">
        <f t="shared" si="126"/>
        <v>8</v>
      </c>
      <c r="J266" s="39">
        <f t="shared" si="126"/>
        <v>8</v>
      </c>
      <c r="K266" s="39">
        <f t="shared" si="126"/>
        <v>8</v>
      </c>
      <c r="L266" s="39" t="str">
        <f t="shared" si="126"/>
        <v/>
      </c>
      <c r="M266" s="39" t="str">
        <f t="shared" si="126"/>
        <v/>
      </c>
      <c r="N266" s="39">
        <f t="shared" si="126"/>
        <v>8</v>
      </c>
      <c r="O266" s="39">
        <f t="shared" si="126"/>
        <v>8</v>
      </c>
      <c r="P266" s="39">
        <f t="shared" si="126"/>
        <v>8</v>
      </c>
      <c r="Q266" s="39">
        <f t="shared" si="126"/>
        <v>8</v>
      </c>
      <c r="R266" s="39" t="str">
        <f t="shared" si="126"/>
        <v/>
      </c>
      <c r="S266" s="39" t="str">
        <f t="shared" si="126"/>
        <v/>
      </c>
      <c r="T266" s="39">
        <f t="shared" si="126"/>
        <v>8</v>
      </c>
      <c r="U266" s="39">
        <f t="shared" si="126"/>
        <v>8</v>
      </c>
      <c r="V266" s="39">
        <f t="shared" si="126"/>
        <v>8</v>
      </c>
      <c r="W266" s="39">
        <f t="shared" si="126"/>
        <v>8</v>
      </c>
      <c r="X266" s="39" t="str">
        <f t="shared" si="126"/>
        <v/>
      </c>
      <c r="Y266" s="39" t="str">
        <f t="shared" si="126"/>
        <v/>
      </c>
      <c r="Z266" s="39">
        <f t="shared" si="126"/>
        <v>8</v>
      </c>
      <c r="AA266" s="39">
        <f t="shared" si="126"/>
        <v>8</v>
      </c>
      <c r="AB266" s="39">
        <f t="shared" si="126"/>
        <v>8</v>
      </c>
      <c r="AC266" s="39">
        <f t="shared" si="126"/>
        <v>8</v>
      </c>
      <c r="AD266" s="39" t="str">
        <f t="shared" si="126"/>
        <v/>
      </c>
      <c r="AE266" s="39" t="str">
        <f t="shared" si="126"/>
        <v/>
      </c>
      <c r="AF266" s="39">
        <f t="shared" si="126"/>
        <v>8</v>
      </c>
      <c r="AG266" s="39">
        <f t="shared" si="126"/>
        <v>8</v>
      </c>
      <c r="AH266" s="39"/>
      <c r="AI266" s="39"/>
      <c r="AJ266" s="40"/>
      <c r="AK266" s="162"/>
      <c r="AL266" s="156"/>
      <c r="AM266" s="127"/>
      <c r="AN266" s="130"/>
      <c r="AO266" s="133"/>
      <c r="AP266" s="136"/>
      <c r="AQ266" s="136"/>
      <c r="AR266" s="124"/>
      <c r="AS266" s="124"/>
      <c r="AT266" s="124"/>
      <c r="AU266" s="124"/>
      <c r="AV266" s="124"/>
      <c r="AW266" s="124"/>
      <c r="AX266" s="124"/>
      <c r="AY266" s="95"/>
      <c r="AZ266" s="95"/>
      <c r="BA266" s="98"/>
    </row>
    <row r="267" spans="1:53" ht="12.75" customHeight="1" x14ac:dyDescent="0.25">
      <c r="A267" s="141"/>
      <c r="B267" s="144"/>
      <c r="C267" s="147"/>
      <c r="D267" s="150"/>
      <c r="E267" s="51"/>
      <c r="F267" s="42" t="str">
        <f t="shared" ref="F267:AJ267" si="127">IF(F268&gt;0,"НУ","")</f>
        <v/>
      </c>
      <c r="G267" s="43" t="str">
        <f t="shared" si="127"/>
        <v/>
      </c>
      <c r="H267" s="43" t="str">
        <f t="shared" si="127"/>
        <v/>
      </c>
      <c r="I267" s="43" t="str">
        <f t="shared" si="127"/>
        <v/>
      </c>
      <c r="J267" s="43" t="str">
        <f t="shared" si="127"/>
        <v/>
      </c>
      <c r="K267" s="43" t="str">
        <f t="shared" si="127"/>
        <v/>
      </c>
      <c r="L267" s="43" t="str">
        <f t="shared" si="127"/>
        <v/>
      </c>
      <c r="M267" s="43" t="str">
        <f t="shared" si="127"/>
        <v/>
      </c>
      <c r="N267" s="43" t="str">
        <f t="shared" si="127"/>
        <v/>
      </c>
      <c r="O267" s="43" t="str">
        <f t="shared" si="127"/>
        <v/>
      </c>
      <c r="P267" s="43" t="str">
        <f t="shared" si="127"/>
        <v/>
      </c>
      <c r="Q267" s="43" t="str">
        <f t="shared" si="127"/>
        <v/>
      </c>
      <c r="R267" s="43" t="str">
        <f t="shared" si="127"/>
        <v/>
      </c>
      <c r="S267" s="43" t="str">
        <f t="shared" si="127"/>
        <v/>
      </c>
      <c r="T267" s="43" t="str">
        <f t="shared" si="127"/>
        <v/>
      </c>
      <c r="U267" s="43" t="str">
        <f t="shared" si="127"/>
        <v/>
      </c>
      <c r="V267" s="43" t="str">
        <f t="shared" si="127"/>
        <v/>
      </c>
      <c r="W267" s="43" t="str">
        <f t="shared" si="127"/>
        <v/>
      </c>
      <c r="X267" s="43" t="str">
        <f t="shared" si="127"/>
        <v/>
      </c>
      <c r="Y267" s="43" t="str">
        <f t="shared" si="127"/>
        <v/>
      </c>
      <c r="Z267" s="43" t="str">
        <f t="shared" si="127"/>
        <v/>
      </c>
      <c r="AA267" s="43" t="str">
        <f t="shared" si="127"/>
        <v/>
      </c>
      <c r="AB267" s="43" t="str">
        <f t="shared" si="127"/>
        <v/>
      </c>
      <c r="AC267" s="43" t="str">
        <f t="shared" si="127"/>
        <v/>
      </c>
      <c r="AD267" s="43" t="str">
        <f t="shared" si="127"/>
        <v/>
      </c>
      <c r="AE267" s="43" t="str">
        <f t="shared" si="127"/>
        <v/>
      </c>
      <c r="AF267" s="43" t="str">
        <f t="shared" si="127"/>
        <v/>
      </c>
      <c r="AG267" s="43" t="str">
        <f t="shared" si="127"/>
        <v/>
      </c>
      <c r="AH267" s="44" t="str">
        <f t="shared" si="127"/>
        <v/>
      </c>
      <c r="AI267" s="44" t="str">
        <f t="shared" si="127"/>
        <v/>
      </c>
      <c r="AJ267" s="45" t="str">
        <f t="shared" si="127"/>
        <v/>
      </c>
      <c r="AK267" s="162"/>
      <c r="AL267" s="156"/>
      <c r="AM267" s="127"/>
      <c r="AN267" s="130"/>
      <c r="AO267" s="133"/>
      <c r="AP267" s="136"/>
      <c r="AQ267" s="136"/>
      <c r="AR267" s="124"/>
      <c r="AS267" s="124"/>
      <c r="AT267" s="124"/>
      <c r="AU267" s="124"/>
      <c r="AV267" s="124"/>
      <c r="AW267" s="124"/>
      <c r="AX267" s="124"/>
      <c r="AY267" s="95"/>
      <c r="AZ267" s="95"/>
      <c r="BA267" s="98"/>
    </row>
    <row r="268" spans="1:53" ht="13.5" customHeight="1" thickBot="1" x14ac:dyDescent="0.3">
      <c r="A268" s="142"/>
      <c r="B268" s="145"/>
      <c r="C268" s="148"/>
      <c r="D268" s="151"/>
      <c r="E268" s="52"/>
      <c r="F268" s="47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9"/>
      <c r="AK268" s="163"/>
      <c r="AL268" s="157"/>
      <c r="AM268" s="128"/>
      <c r="AN268" s="131"/>
      <c r="AO268" s="134"/>
      <c r="AP268" s="137"/>
      <c r="AQ268" s="137"/>
      <c r="AR268" s="125"/>
      <c r="AS268" s="125"/>
      <c r="AT268" s="125"/>
      <c r="AU268" s="125"/>
      <c r="AV268" s="125"/>
      <c r="AW268" s="125"/>
      <c r="AX268" s="125"/>
      <c r="AY268" s="96"/>
      <c r="AZ268" s="96"/>
      <c r="BA268" s="99"/>
    </row>
    <row r="269" spans="1:53" ht="12.75" customHeight="1" x14ac:dyDescent="0.25">
      <c r="A269" s="140">
        <v>65</v>
      </c>
      <c r="B269" s="143" t="str">
        <f>IFERROR(VLOOKUP($C269,[1]Списки!$A$1:$C$3999,2,0),"")</f>
        <v/>
      </c>
      <c r="C269" s="146"/>
      <c r="D269" s="149" t="str">
        <f>IFERROR(VLOOKUP($C269,[1]Списки!$A$1:$C$3999,3,0),"")</f>
        <v/>
      </c>
      <c r="E269" s="50"/>
      <c r="F269" s="34" t="str">
        <f>VLOOKUP(F$11,[1]Графік!$E$5:$H$32,3,0)</f>
        <v>ВВ</v>
      </c>
      <c r="G269" s="35" t="str">
        <f>VLOOKUP(G$11,[1]Графік!$E$5:$H$32,3,0)</f>
        <v>ВВ</v>
      </c>
      <c r="H269" s="35" t="str">
        <f>VLOOKUP(H$11,[1]Графік!$E$5:$H$32,3,0)</f>
        <v>Р</v>
      </c>
      <c r="I269" s="35" t="str">
        <f>VLOOKUP(I$11,[1]Графік!$E$5:$H$32,3,0)</f>
        <v>Р</v>
      </c>
      <c r="J269" s="35" t="str">
        <f>VLOOKUP(J$11,[1]Графік!$E$5:$H$32,3,0)</f>
        <v>Р</v>
      </c>
      <c r="K269" s="35" t="str">
        <f>VLOOKUP(K$11,[1]Графік!$E$5:$H$32,3,0)</f>
        <v>Р</v>
      </c>
      <c r="L269" s="35" t="str">
        <f>VLOOKUP(L$11,[1]Графік!$E$5:$H$32,3,0)</f>
        <v>ВВ</v>
      </c>
      <c r="M269" s="35" t="str">
        <f>VLOOKUP(M$11,[1]Графік!$E$5:$H$32,3,0)</f>
        <v>ВВ</v>
      </c>
      <c r="N269" s="35" t="str">
        <f>VLOOKUP(N$11,[1]Графік!$E$5:$H$32,3,0)</f>
        <v>Р</v>
      </c>
      <c r="O269" s="35" t="str">
        <f>VLOOKUP(O$11,[1]Графік!$E$5:$H$32,3,0)</f>
        <v>Р</v>
      </c>
      <c r="P269" s="35" t="str">
        <f>VLOOKUP(P$11,[1]Графік!$E$5:$H$32,3,0)</f>
        <v>Р</v>
      </c>
      <c r="Q269" s="35" t="str">
        <f>VLOOKUP(Q$11,[1]Графік!$E$5:$H$32,3,0)</f>
        <v>Р</v>
      </c>
      <c r="R269" s="35" t="str">
        <f>VLOOKUP(R$11,[1]Графік!$E$5:$H$32,3,0)</f>
        <v>ВВ</v>
      </c>
      <c r="S269" s="35" t="str">
        <f>VLOOKUP(S$11,[1]Графік!$E$5:$H$32,3,0)</f>
        <v>ВВ</v>
      </c>
      <c r="T269" s="35" t="str">
        <f>VLOOKUP(T$11,[1]Графік!$E$5:$H$32,3,0)</f>
        <v>Р</v>
      </c>
      <c r="U269" s="35" t="str">
        <f>VLOOKUP(U$11,[1]Графік!$E$5:$H$32,3,0)</f>
        <v>Р</v>
      </c>
      <c r="V269" s="35" t="str">
        <f>VLOOKUP(V$11,[1]Графік!$E$5:$H$32,3,0)</f>
        <v>Р</v>
      </c>
      <c r="W269" s="35" t="str">
        <f>VLOOKUP(W$11,[1]Графік!$E$5:$H$32,3,0)</f>
        <v>Р</v>
      </c>
      <c r="X269" s="35" t="str">
        <f>VLOOKUP(X$11,[1]Графік!$E$5:$H$32,3,0)</f>
        <v>ВВ</v>
      </c>
      <c r="Y269" s="35" t="str">
        <f>VLOOKUP(Y$11,[1]Графік!$E$5:$H$32,3,0)</f>
        <v>ВВ</v>
      </c>
      <c r="Z269" s="35" t="str">
        <f>VLOOKUP(Z$11,[1]Графік!$E$5:$H$32,3,0)</f>
        <v>Р</v>
      </c>
      <c r="AA269" s="35" t="str">
        <f>VLOOKUP(AA$11,[1]Графік!$E$5:$H$32,3,0)</f>
        <v>Р</v>
      </c>
      <c r="AB269" s="35" t="str">
        <f>VLOOKUP(AB$11,[1]Графік!$E$5:$H$32,3,0)</f>
        <v>Р</v>
      </c>
      <c r="AC269" s="35" t="str">
        <f>VLOOKUP(AC$11,[1]Графік!$E$5:$H$32,3,0)</f>
        <v>Р</v>
      </c>
      <c r="AD269" s="35" t="str">
        <f>VLOOKUP(AD$11,[1]Графік!$E$5:$H$32,3,0)</f>
        <v>ВВ</v>
      </c>
      <c r="AE269" s="35" t="str">
        <f>VLOOKUP(AE$11,[1]Графік!$E$5:$H$32,3,0)</f>
        <v>ВВ</v>
      </c>
      <c r="AF269" s="35" t="str">
        <f>VLOOKUP(AF$11,[1]Графік!$E$5:$H$32,3,0)</f>
        <v>Р</v>
      </c>
      <c r="AG269" s="35" t="str">
        <f>VLOOKUP(AG$11,[1]Графік!$E$5:$H$32,3,0)</f>
        <v>Р</v>
      </c>
      <c r="AH269" s="35"/>
      <c r="AI269" s="35"/>
      <c r="AJ269" s="36"/>
      <c r="AK269" s="162">
        <f ca="1">SUMIF($F269:$AJ272,"Р",$F270:$AJ270)</f>
        <v>144</v>
      </c>
      <c r="AL269" s="156">
        <f ca="1">SUMIF($F271:$AJ272,"НУ",$F272:$AJ272)</f>
        <v>0</v>
      </c>
      <c r="AM269" s="127">
        <f ca="1">SUMIF(F269:AJ272,"РВ",F270:AJ270)</f>
        <v>0</v>
      </c>
      <c r="AN269" s="130">
        <f ca="1">AK269+AL269+AM269</f>
        <v>144</v>
      </c>
      <c r="AO269" s="133">
        <f ca="1">AK269/8</f>
        <v>18</v>
      </c>
      <c r="AP269" s="136">
        <f>COUNTIF($F269:$AJ272,"=ВВ")</f>
        <v>10</v>
      </c>
      <c r="AQ269" s="136">
        <f>COUNTIF($F269:$AJ272,"=В")</f>
        <v>0</v>
      </c>
      <c r="AR269" s="124">
        <f>COUNTIF($F269:$AJ272,"=НА")</f>
        <v>0</v>
      </c>
      <c r="AS269" s="124">
        <f>COUNTIF(F269:AJ272,"=ТН")</f>
        <v>0</v>
      </c>
      <c r="AT269" s="124">
        <f>COUNTIF($F269:$AJ272,"=ВД")</f>
        <v>0</v>
      </c>
      <c r="AU269" s="124">
        <f>COUNTIF($F269:$AJ272,"=ВП")</f>
        <v>0</v>
      </c>
      <c r="AV269" s="124">
        <f>COUNTIF($F269:$AJ272,"=ДД")</f>
        <v>0</v>
      </c>
      <c r="AW269" s="124">
        <f>COUNTIF($F269:$AJ272,"=П")</f>
        <v>0</v>
      </c>
      <c r="AX269" s="124">
        <f>COUNTIF($F269:$AJ272,"=ПР")</f>
        <v>0</v>
      </c>
      <c r="AY269" s="95">
        <f>COUNTIF($F269:$AJ272,"=І")</f>
        <v>0</v>
      </c>
      <c r="AZ269" s="95">
        <f>COUNTIF($F269:$AJ272,"=НЗ")</f>
        <v>0</v>
      </c>
      <c r="BA269" s="97" t="str">
        <f>IF(C269&gt;1,[1]Графік!$H$36,"")</f>
        <v/>
      </c>
    </row>
    <row r="270" spans="1:53" ht="12.75" customHeight="1" x14ac:dyDescent="0.25">
      <c r="A270" s="141"/>
      <c r="B270" s="144"/>
      <c r="C270" s="147"/>
      <c r="D270" s="150"/>
      <c r="E270" s="51"/>
      <c r="F270" s="38" t="str">
        <f t="shared" ref="F270:AG270" si="128">IF(F269="Р",8,"")</f>
        <v/>
      </c>
      <c r="G270" s="39" t="str">
        <f t="shared" si="128"/>
        <v/>
      </c>
      <c r="H270" s="39">
        <f t="shared" si="128"/>
        <v>8</v>
      </c>
      <c r="I270" s="39">
        <f t="shared" si="128"/>
        <v>8</v>
      </c>
      <c r="J270" s="39">
        <f t="shared" si="128"/>
        <v>8</v>
      </c>
      <c r="K270" s="39">
        <f t="shared" si="128"/>
        <v>8</v>
      </c>
      <c r="L270" s="39" t="str">
        <f t="shared" si="128"/>
        <v/>
      </c>
      <c r="M270" s="39" t="str">
        <f t="shared" si="128"/>
        <v/>
      </c>
      <c r="N270" s="39">
        <f t="shared" si="128"/>
        <v>8</v>
      </c>
      <c r="O270" s="39">
        <f t="shared" si="128"/>
        <v>8</v>
      </c>
      <c r="P270" s="39">
        <f t="shared" si="128"/>
        <v>8</v>
      </c>
      <c r="Q270" s="39">
        <f t="shared" si="128"/>
        <v>8</v>
      </c>
      <c r="R270" s="39" t="str">
        <f t="shared" si="128"/>
        <v/>
      </c>
      <c r="S270" s="39" t="str">
        <f t="shared" si="128"/>
        <v/>
      </c>
      <c r="T270" s="39">
        <f t="shared" si="128"/>
        <v>8</v>
      </c>
      <c r="U270" s="39">
        <f t="shared" si="128"/>
        <v>8</v>
      </c>
      <c r="V270" s="39">
        <f t="shared" si="128"/>
        <v>8</v>
      </c>
      <c r="W270" s="39">
        <f t="shared" si="128"/>
        <v>8</v>
      </c>
      <c r="X270" s="39" t="str">
        <f t="shared" si="128"/>
        <v/>
      </c>
      <c r="Y270" s="39" t="str">
        <f t="shared" si="128"/>
        <v/>
      </c>
      <c r="Z270" s="39">
        <f t="shared" si="128"/>
        <v>8</v>
      </c>
      <c r="AA270" s="39">
        <f t="shared" si="128"/>
        <v>8</v>
      </c>
      <c r="AB270" s="39">
        <f t="shared" si="128"/>
        <v>8</v>
      </c>
      <c r="AC270" s="39">
        <f t="shared" si="128"/>
        <v>8</v>
      </c>
      <c r="AD270" s="39" t="str">
        <f t="shared" si="128"/>
        <v/>
      </c>
      <c r="AE270" s="39" t="str">
        <f t="shared" si="128"/>
        <v/>
      </c>
      <c r="AF270" s="39">
        <f t="shared" si="128"/>
        <v>8</v>
      </c>
      <c r="AG270" s="39">
        <f t="shared" si="128"/>
        <v>8</v>
      </c>
      <c r="AH270" s="39"/>
      <c r="AI270" s="39"/>
      <c r="AJ270" s="40"/>
      <c r="AK270" s="162"/>
      <c r="AL270" s="156"/>
      <c r="AM270" s="127"/>
      <c r="AN270" s="130"/>
      <c r="AO270" s="133"/>
      <c r="AP270" s="136"/>
      <c r="AQ270" s="136"/>
      <c r="AR270" s="124"/>
      <c r="AS270" s="124"/>
      <c r="AT270" s="124"/>
      <c r="AU270" s="124"/>
      <c r="AV270" s="124"/>
      <c r="AW270" s="124"/>
      <c r="AX270" s="124"/>
      <c r="AY270" s="95"/>
      <c r="AZ270" s="95"/>
      <c r="BA270" s="98"/>
    </row>
    <row r="271" spans="1:53" ht="12.75" customHeight="1" x14ac:dyDescent="0.25">
      <c r="A271" s="141"/>
      <c r="B271" s="144"/>
      <c r="C271" s="147"/>
      <c r="D271" s="150"/>
      <c r="E271" s="51"/>
      <c r="F271" s="42" t="str">
        <f t="shared" ref="F271:AJ271" si="129">IF(F272&gt;0,"НУ","")</f>
        <v/>
      </c>
      <c r="G271" s="43" t="str">
        <f t="shared" si="129"/>
        <v/>
      </c>
      <c r="H271" s="43" t="str">
        <f t="shared" si="129"/>
        <v/>
      </c>
      <c r="I271" s="43" t="str">
        <f t="shared" si="129"/>
        <v/>
      </c>
      <c r="J271" s="43" t="str">
        <f t="shared" si="129"/>
        <v/>
      </c>
      <c r="K271" s="43" t="str">
        <f t="shared" si="129"/>
        <v/>
      </c>
      <c r="L271" s="43" t="str">
        <f t="shared" si="129"/>
        <v/>
      </c>
      <c r="M271" s="43" t="str">
        <f t="shared" si="129"/>
        <v/>
      </c>
      <c r="N271" s="43" t="str">
        <f t="shared" si="129"/>
        <v/>
      </c>
      <c r="O271" s="43" t="str">
        <f t="shared" si="129"/>
        <v/>
      </c>
      <c r="P271" s="43" t="str">
        <f t="shared" si="129"/>
        <v/>
      </c>
      <c r="Q271" s="43" t="str">
        <f t="shared" si="129"/>
        <v/>
      </c>
      <c r="R271" s="43" t="str">
        <f t="shared" si="129"/>
        <v/>
      </c>
      <c r="S271" s="43" t="str">
        <f t="shared" si="129"/>
        <v/>
      </c>
      <c r="T271" s="43" t="str">
        <f t="shared" si="129"/>
        <v/>
      </c>
      <c r="U271" s="43" t="str">
        <f t="shared" si="129"/>
        <v/>
      </c>
      <c r="V271" s="43" t="str">
        <f t="shared" si="129"/>
        <v/>
      </c>
      <c r="W271" s="43" t="str">
        <f t="shared" si="129"/>
        <v/>
      </c>
      <c r="X271" s="43" t="str">
        <f t="shared" si="129"/>
        <v/>
      </c>
      <c r="Y271" s="43" t="str">
        <f t="shared" si="129"/>
        <v/>
      </c>
      <c r="Z271" s="43" t="str">
        <f t="shared" si="129"/>
        <v/>
      </c>
      <c r="AA271" s="43" t="str">
        <f t="shared" si="129"/>
        <v/>
      </c>
      <c r="AB271" s="43" t="str">
        <f t="shared" si="129"/>
        <v/>
      </c>
      <c r="AC271" s="43" t="str">
        <f t="shared" si="129"/>
        <v/>
      </c>
      <c r="AD271" s="43" t="str">
        <f t="shared" si="129"/>
        <v/>
      </c>
      <c r="AE271" s="43" t="str">
        <f t="shared" si="129"/>
        <v/>
      </c>
      <c r="AF271" s="43" t="str">
        <f t="shared" si="129"/>
        <v/>
      </c>
      <c r="AG271" s="43" t="str">
        <f t="shared" si="129"/>
        <v/>
      </c>
      <c r="AH271" s="44" t="str">
        <f t="shared" si="129"/>
        <v/>
      </c>
      <c r="AI271" s="44" t="str">
        <f t="shared" si="129"/>
        <v/>
      </c>
      <c r="AJ271" s="45" t="str">
        <f t="shared" si="129"/>
        <v/>
      </c>
      <c r="AK271" s="162"/>
      <c r="AL271" s="156"/>
      <c r="AM271" s="127"/>
      <c r="AN271" s="130"/>
      <c r="AO271" s="133"/>
      <c r="AP271" s="136"/>
      <c r="AQ271" s="136"/>
      <c r="AR271" s="124"/>
      <c r="AS271" s="124"/>
      <c r="AT271" s="124"/>
      <c r="AU271" s="124"/>
      <c r="AV271" s="124"/>
      <c r="AW271" s="124"/>
      <c r="AX271" s="124"/>
      <c r="AY271" s="95"/>
      <c r="AZ271" s="95"/>
      <c r="BA271" s="98"/>
    </row>
    <row r="272" spans="1:53" ht="13.5" customHeight="1" thickBot="1" x14ac:dyDescent="0.3">
      <c r="A272" s="142"/>
      <c r="B272" s="145"/>
      <c r="C272" s="148"/>
      <c r="D272" s="151"/>
      <c r="E272" s="52"/>
      <c r="F272" s="47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9"/>
      <c r="AK272" s="163"/>
      <c r="AL272" s="157"/>
      <c r="AM272" s="128"/>
      <c r="AN272" s="131"/>
      <c r="AO272" s="134"/>
      <c r="AP272" s="137"/>
      <c r="AQ272" s="137"/>
      <c r="AR272" s="125"/>
      <c r="AS272" s="125"/>
      <c r="AT272" s="125"/>
      <c r="AU272" s="125"/>
      <c r="AV272" s="125"/>
      <c r="AW272" s="125"/>
      <c r="AX272" s="125"/>
      <c r="AY272" s="96"/>
      <c r="AZ272" s="96"/>
      <c r="BA272" s="99"/>
    </row>
    <row r="273" spans="1:53" ht="12.75" customHeight="1" x14ac:dyDescent="0.25">
      <c r="A273" s="140">
        <v>66</v>
      </c>
      <c r="B273" s="143" t="str">
        <f>IFERROR(VLOOKUP($C273,[1]Списки!$A$1:$C$3999,2,0),"")</f>
        <v/>
      </c>
      <c r="C273" s="146"/>
      <c r="D273" s="149" t="str">
        <f>IFERROR(VLOOKUP($C273,[1]Списки!$A$1:$C$3999,3,0),"")</f>
        <v/>
      </c>
      <c r="E273" s="50"/>
      <c r="F273" s="34" t="str">
        <f>VLOOKUP(F$11,[1]Графік!$E$5:$H$32,3,0)</f>
        <v>ВВ</v>
      </c>
      <c r="G273" s="35" t="str">
        <f>VLOOKUP(G$11,[1]Графік!$E$5:$H$32,3,0)</f>
        <v>ВВ</v>
      </c>
      <c r="H273" s="35" t="str">
        <f>VLOOKUP(H$11,[1]Графік!$E$5:$H$32,3,0)</f>
        <v>Р</v>
      </c>
      <c r="I273" s="35" t="str">
        <f>VLOOKUP(I$11,[1]Графік!$E$5:$H$32,3,0)</f>
        <v>Р</v>
      </c>
      <c r="J273" s="35" t="str">
        <f>VLOOKUP(J$11,[1]Графік!$E$5:$H$32,3,0)</f>
        <v>Р</v>
      </c>
      <c r="K273" s="35" t="str">
        <f>VLOOKUP(K$11,[1]Графік!$E$5:$H$32,3,0)</f>
        <v>Р</v>
      </c>
      <c r="L273" s="35" t="str">
        <f>VLOOKUP(L$11,[1]Графік!$E$5:$H$32,3,0)</f>
        <v>ВВ</v>
      </c>
      <c r="M273" s="35" t="str">
        <f>VLOOKUP(M$11,[1]Графік!$E$5:$H$32,3,0)</f>
        <v>ВВ</v>
      </c>
      <c r="N273" s="35" t="str">
        <f>VLOOKUP(N$11,[1]Графік!$E$5:$H$32,3,0)</f>
        <v>Р</v>
      </c>
      <c r="O273" s="35" t="str">
        <f>VLOOKUP(O$11,[1]Графік!$E$5:$H$32,3,0)</f>
        <v>Р</v>
      </c>
      <c r="P273" s="35" t="str">
        <f>VLOOKUP(P$11,[1]Графік!$E$5:$H$32,3,0)</f>
        <v>Р</v>
      </c>
      <c r="Q273" s="35" t="str">
        <f>VLOOKUP(Q$11,[1]Графік!$E$5:$H$32,3,0)</f>
        <v>Р</v>
      </c>
      <c r="R273" s="35" t="str">
        <f>VLOOKUP(R$11,[1]Графік!$E$5:$H$32,3,0)</f>
        <v>ВВ</v>
      </c>
      <c r="S273" s="35" t="str">
        <f>VLOOKUP(S$11,[1]Графік!$E$5:$H$32,3,0)</f>
        <v>ВВ</v>
      </c>
      <c r="T273" s="35" t="str">
        <f>VLOOKUP(T$11,[1]Графік!$E$5:$H$32,3,0)</f>
        <v>Р</v>
      </c>
      <c r="U273" s="35" t="str">
        <f>VLOOKUP(U$11,[1]Графік!$E$5:$H$32,3,0)</f>
        <v>Р</v>
      </c>
      <c r="V273" s="35" t="str">
        <f>VLOOKUP(V$11,[1]Графік!$E$5:$H$32,3,0)</f>
        <v>Р</v>
      </c>
      <c r="W273" s="35" t="str">
        <f>VLOOKUP(W$11,[1]Графік!$E$5:$H$32,3,0)</f>
        <v>Р</v>
      </c>
      <c r="X273" s="35" t="str">
        <f>VLOOKUP(X$11,[1]Графік!$E$5:$H$32,3,0)</f>
        <v>ВВ</v>
      </c>
      <c r="Y273" s="35" t="str">
        <f>VLOOKUP(Y$11,[1]Графік!$E$5:$H$32,3,0)</f>
        <v>ВВ</v>
      </c>
      <c r="Z273" s="35" t="str">
        <f>VLOOKUP(Z$11,[1]Графік!$E$5:$H$32,3,0)</f>
        <v>Р</v>
      </c>
      <c r="AA273" s="35" t="str">
        <f>VLOOKUP(AA$11,[1]Графік!$E$5:$H$32,3,0)</f>
        <v>Р</v>
      </c>
      <c r="AB273" s="35" t="str">
        <f>VLOOKUP(AB$11,[1]Графік!$E$5:$H$32,3,0)</f>
        <v>Р</v>
      </c>
      <c r="AC273" s="35" t="str">
        <f>VLOOKUP(AC$11,[1]Графік!$E$5:$H$32,3,0)</f>
        <v>Р</v>
      </c>
      <c r="AD273" s="35" t="str">
        <f>VLOOKUP(AD$11,[1]Графік!$E$5:$H$32,3,0)</f>
        <v>ВВ</v>
      </c>
      <c r="AE273" s="35" t="str">
        <f>VLOOKUP(AE$11,[1]Графік!$E$5:$H$32,3,0)</f>
        <v>ВВ</v>
      </c>
      <c r="AF273" s="35" t="str">
        <f>VLOOKUP(AF$11,[1]Графік!$E$5:$H$32,3,0)</f>
        <v>Р</v>
      </c>
      <c r="AG273" s="35" t="str">
        <f>VLOOKUP(AG$11,[1]Графік!$E$5:$H$32,3,0)</f>
        <v>Р</v>
      </c>
      <c r="AH273" s="35"/>
      <c r="AI273" s="35"/>
      <c r="AJ273" s="36"/>
      <c r="AK273" s="162">
        <f ca="1">SUMIF($F273:$AJ276,"Р",$F274:$AJ274)</f>
        <v>144</v>
      </c>
      <c r="AL273" s="156">
        <f ca="1">SUMIF($F275:$AJ276,"НУ",$F276:$AJ276)</f>
        <v>0</v>
      </c>
      <c r="AM273" s="127">
        <f ca="1">SUMIF(F273:AJ276,"РВ",F274:AJ274)</f>
        <v>0</v>
      </c>
      <c r="AN273" s="130">
        <f ca="1">AK273+AL273+AM273</f>
        <v>144</v>
      </c>
      <c r="AO273" s="133">
        <f ca="1">AK273/8</f>
        <v>18</v>
      </c>
      <c r="AP273" s="136">
        <f>COUNTIF($F273:$AJ276,"=ВВ")</f>
        <v>10</v>
      </c>
      <c r="AQ273" s="136">
        <f>COUNTIF($F273:$AJ276,"=В")</f>
        <v>0</v>
      </c>
      <c r="AR273" s="124">
        <f>COUNTIF($F273:$AJ276,"=НА")</f>
        <v>0</v>
      </c>
      <c r="AS273" s="124">
        <f>COUNTIF(F273:AJ276,"=ТН")</f>
        <v>0</v>
      </c>
      <c r="AT273" s="124">
        <f>COUNTIF($F273:$AJ276,"=ВД")</f>
        <v>0</v>
      </c>
      <c r="AU273" s="124">
        <f>COUNTIF($F273:$AJ276,"=ВП")</f>
        <v>0</v>
      </c>
      <c r="AV273" s="124">
        <f>COUNTIF($F273:$AJ276,"=ДД")</f>
        <v>0</v>
      </c>
      <c r="AW273" s="124">
        <f>COUNTIF($F273:$AJ276,"=П")</f>
        <v>0</v>
      </c>
      <c r="AX273" s="124">
        <f>COUNTIF($F273:$AJ276,"=ПР")</f>
        <v>0</v>
      </c>
      <c r="AY273" s="95">
        <f>COUNTIF($F273:$AJ276,"=І")</f>
        <v>0</v>
      </c>
      <c r="AZ273" s="95">
        <f>COUNTIF($F273:$AJ276,"=НЗ")</f>
        <v>0</v>
      </c>
      <c r="BA273" s="97" t="str">
        <f>IF(C273&gt;1,[1]Графік!$H$36,"")</f>
        <v/>
      </c>
    </row>
    <row r="274" spans="1:53" ht="12.75" customHeight="1" x14ac:dyDescent="0.25">
      <c r="A274" s="141"/>
      <c r="B274" s="144"/>
      <c r="C274" s="147"/>
      <c r="D274" s="150"/>
      <c r="E274" s="51"/>
      <c r="F274" s="38" t="str">
        <f t="shared" ref="F274:AG274" si="130">IF(F273="Р",8,"")</f>
        <v/>
      </c>
      <c r="G274" s="39" t="str">
        <f t="shared" si="130"/>
        <v/>
      </c>
      <c r="H274" s="39">
        <f t="shared" si="130"/>
        <v>8</v>
      </c>
      <c r="I274" s="39">
        <f t="shared" si="130"/>
        <v>8</v>
      </c>
      <c r="J274" s="39">
        <f t="shared" si="130"/>
        <v>8</v>
      </c>
      <c r="K274" s="39">
        <f t="shared" si="130"/>
        <v>8</v>
      </c>
      <c r="L274" s="39" t="str">
        <f t="shared" si="130"/>
        <v/>
      </c>
      <c r="M274" s="39" t="str">
        <f t="shared" si="130"/>
        <v/>
      </c>
      <c r="N274" s="39">
        <f t="shared" si="130"/>
        <v>8</v>
      </c>
      <c r="O274" s="39">
        <f t="shared" si="130"/>
        <v>8</v>
      </c>
      <c r="P274" s="39">
        <f t="shared" si="130"/>
        <v>8</v>
      </c>
      <c r="Q274" s="39">
        <f t="shared" si="130"/>
        <v>8</v>
      </c>
      <c r="R274" s="39" t="str">
        <f t="shared" si="130"/>
        <v/>
      </c>
      <c r="S274" s="39" t="str">
        <f t="shared" si="130"/>
        <v/>
      </c>
      <c r="T274" s="39">
        <f t="shared" si="130"/>
        <v>8</v>
      </c>
      <c r="U274" s="39">
        <f t="shared" si="130"/>
        <v>8</v>
      </c>
      <c r="V274" s="39">
        <f t="shared" si="130"/>
        <v>8</v>
      </c>
      <c r="W274" s="39">
        <f t="shared" si="130"/>
        <v>8</v>
      </c>
      <c r="X274" s="39" t="str">
        <f t="shared" si="130"/>
        <v/>
      </c>
      <c r="Y274" s="39" t="str">
        <f t="shared" si="130"/>
        <v/>
      </c>
      <c r="Z274" s="39">
        <f t="shared" si="130"/>
        <v>8</v>
      </c>
      <c r="AA274" s="39">
        <f t="shared" si="130"/>
        <v>8</v>
      </c>
      <c r="AB274" s="39">
        <f t="shared" si="130"/>
        <v>8</v>
      </c>
      <c r="AC274" s="39">
        <f t="shared" si="130"/>
        <v>8</v>
      </c>
      <c r="AD274" s="39" t="str">
        <f t="shared" si="130"/>
        <v/>
      </c>
      <c r="AE274" s="39" t="str">
        <f t="shared" si="130"/>
        <v/>
      </c>
      <c r="AF274" s="39">
        <f t="shared" si="130"/>
        <v>8</v>
      </c>
      <c r="AG274" s="39">
        <f t="shared" si="130"/>
        <v>8</v>
      </c>
      <c r="AH274" s="39"/>
      <c r="AI274" s="39"/>
      <c r="AJ274" s="40"/>
      <c r="AK274" s="162"/>
      <c r="AL274" s="156"/>
      <c r="AM274" s="127"/>
      <c r="AN274" s="130"/>
      <c r="AO274" s="133"/>
      <c r="AP274" s="136"/>
      <c r="AQ274" s="136"/>
      <c r="AR274" s="124"/>
      <c r="AS274" s="124"/>
      <c r="AT274" s="124"/>
      <c r="AU274" s="124"/>
      <c r="AV274" s="124"/>
      <c r="AW274" s="124"/>
      <c r="AX274" s="124"/>
      <c r="AY274" s="95"/>
      <c r="AZ274" s="95"/>
      <c r="BA274" s="98"/>
    </row>
    <row r="275" spans="1:53" ht="12.75" customHeight="1" x14ac:dyDescent="0.25">
      <c r="A275" s="141"/>
      <c r="B275" s="144"/>
      <c r="C275" s="147"/>
      <c r="D275" s="150"/>
      <c r="E275" s="51"/>
      <c r="F275" s="42" t="str">
        <f t="shared" ref="F275:AJ275" si="131">IF(F276&gt;0,"НУ","")</f>
        <v/>
      </c>
      <c r="G275" s="43" t="str">
        <f t="shared" si="131"/>
        <v/>
      </c>
      <c r="H275" s="43" t="str">
        <f t="shared" si="131"/>
        <v/>
      </c>
      <c r="I275" s="43" t="str">
        <f t="shared" si="131"/>
        <v/>
      </c>
      <c r="J275" s="43" t="str">
        <f t="shared" si="131"/>
        <v/>
      </c>
      <c r="K275" s="43" t="str">
        <f t="shared" si="131"/>
        <v/>
      </c>
      <c r="L275" s="43" t="str">
        <f t="shared" si="131"/>
        <v/>
      </c>
      <c r="M275" s="43" t="str">
        <f t="shared" si="131"/>
        <v/>
      </c>
      <c r="N275" s="43" t="str">
        <f t="shared" si="131"/>
        <v/>
      </c>
      <c r="O275" s="43" t="str">
        <f t="shared" si="131"/>
        <v/>
      </c>
      <c r="P275" s="43" t="str">
        <f t="shared" si="131"/>
        <v/>
      </c>
      <c r="Q275" s="43" t="str">
        <f t="shared" si="131"/>
        <v/>
      </c>
      <c r="R275" s="43" t="str">
        <f t="shared" si="131"/>
        <v/>
      </c>
      <c r="S275" s="43" t="str">
        <f t="shared" si="131"/>
        <v/>
      </c>
      <c r="T275" s="43" t="str">
        <f t="shared" si="131"/>
        <v/>
      </c>
      <c r="U275" s="43" t="str">
        <f t="shared" si="131"/>
        <v/>
      </c>
      <c r="V275" s="43" t="str">
        <f t="shared" si="131"/>
        <v/>
      </c>
      <c r="W275" s="43" t="str">
        <f t="shared" si="131"/>
        <v/>
      </c>
      <c r="X275" s="43" t="str">
        <f t="shared" si="131"/>
        <v/>
      </c>
      <c r="Y275" s="43" t="str">
        <f t="shared" si="131"/>
        <v/>
      </c>
      <c r="Z275" s="43" t="str">
        <f t="shared" si="131"/>
        <v/>
      </c>
      <c r="AA275" s="43" t="str">
        <f t="shared" si="131"/>
        <v/>
      </c>
      <c r="AB275" s="43" t="str">
        <f t="shared" si="131"/>
        <v/>
      </c>
      <c r="AC275" s="43" t="str">
        <f t="shared" si="131"/>
        <v/>
      </c>
      <c r="AD275" s="43" t="str">
        <f t="shared" si="131"/>
        <v/>
      </c>
      <c r="AE275" s="43" t="str">
        <f t="shared" si="131"/>
        <v/>
      </c>
      <c r="AF275" s="43" t="str">
        <f t="shared" si="131"/>
        <v/>
      </c>
      <c r="AG275" s="43" t="str">
        <f t="shared" si="131"/>
        <v/>
      </c>
      <c r="AH275" s="44" t="str">
        <f t="shared" si="131"/>
        <v/>
      </c>
      <c r="AI275" s="44" t="str">
        <f t="shared" si="131"/>
        <v/>
      </c>
      <c r="AJ275" s="45" t="str">
        <f t="shared" si="131"/>
        <v/>
      </c>
      <c r="AK275" s="162"/>
      <c r="AL275" s="156"/>
      <c r="AM275" s="127"/>
      <c r="AN275" s="130"/>
      <c r="AO275" s="133"/>
      <c r="AP275" s="136"/>
      <c r="AQ275" s="136"/>
      <c r="AR275" s="124"/>
      <c r="AS275" s="124"/>
      <c r="AT275" s="124"/>
      <c r="AU275" s="124"/>
      <c r="AV275" s="124"/>
      <c r="AW275" s="124"/>
      <c r="AX275" s="124"/>
      <c r="AY275" s="95"/>
      <c r="AZ275" s="95"/>
      <c r="BA275" s="98"/>
    </row>
    <row r="276" spans="1:53" ht="13.5" customHeight="1" thickBot="1" x14ac:dyDescent="0.3">
      <c r="A276" s="142"/>
      <c r="B276" s="145"/>
      <c r="C276" s="148"/>
      <c r="D276" s="151"/>
      <c r="E276" s="52"/>
      <c r="F276" s="47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9"/>
      <c r="AK276" s="163"/>
      <c r="AL276" s="157"/>
      <c r="AM276" s="128"/>
      <c r="AN276" s="131"/>
      <c r="AO276" s="134"/>
      <c r="AP276" s="137"/>
      <c r="AQ276" s="137"/>
      <c r="AR276" s="125"/>
      <c r="AS276" s="125"/>
      <c r="AT276" s="125"/>
      <c r="AU276" s="125"/>
      <c r="AV276" s="125"/>
      <c r="AW276" s="125"/>
      <c r="AX276" s="125"/>
      <c r="AY276" s="96"/>
      <c r="AZ276" s="96"/>
      <c r="BA276" s="99"/>
    </row>
    <row r="277" spans="1:53" ht="12.75" customHeight="1" x14ac:dyDescent="0.25">
      <c r="A277" s="140">
        <v>67</v>
      </c>
      <c r="B277" s="143" t="str">
        <f>IFERROR(VLOOKUP($C277,[1]Списки!$A$1:$C$3999,2,0),"")</f>
        <v/>
      </c>
      <c r="C277" s="146"/>
      <c r="D277" s="149" t="str">
        <f>IFERROR(VLOOKUP($C277,[1]Списки!$A$1:$C$3999,3,0),"")</f>
        <v/>
      </c>
      <c r="E277" s="50"/>
      <c r="F277" s="34" t="str">
        <f>VLOOKUP(F$11,[1]Графік!$E$5:$H$32,3,0)</f>
        <v>ВВ</v>
      </c>
      <c r="G277" s="35" t="str">
        <f>VLOOKUP(G$11,[1]Графік!$E$5:$H$32,3,0)</f>
        <v>ВВ</v>
      </c>
      <c r="H277" s="35" t="str">
        <f>VLOOKUP(H$11,[1]Графік!$E$5:$H$32,3,0)</f>
        <v>Р</v>
      </c>
      <c r="I277" s="35" t="str">
        <f>VLOOKUP(I$11,[1]Графік!$E$5:$H$32,3,0)</f>
        <v>Р</v>
      </c>
      <c r="J277" s="35" t="str">
        <f>VLOOKUP(J$11,[1]Графік!$E$5:$H$32,3,0)</f>
        <v>Р</v>
      </c>
      <c r="K277" s="35" t="str">
        <f>VLOOKUP(K$11,[1]Графік!$E$5:$H$32,3,0)</f>
        <v>Р</v>
      </c>
      <c r="L277" s="35" t="str">
        <f>VLOOKUP(L$11,[1]Графік!$E$5:$H$32,3,0)</f>
        <v>ВВ</v>
      </c>
      <c r="M277" s="35" t="str">
        <f>VLOOKUP(M$11,[1]Графік!$E$5:$H$32,3,0)</f>
        <v>ВВ</v>
      </c>
      <c r="N277" s="35" t="str">
        <f>VLOOKUP(N$11,[1]Графік!$E$5:$H$32,3,0)</f>
        <v>Р</v>
      </c>
      <c r="O277" s="35" t="str">
        <f>VLOOKUP(O$11,[1]Графік!$E$5:$H$32,3,0)</f>
        <v>Р</v>
      </c>
      <c r="P277" s="35" t="str">
        <f>VLOOKUP(P$11,[1]Графік!$E$5:$H$32,3,0)</f>
        <v>Р</v>
      </c>
      <c r="Q277" s="35" t="str">
        <f>VLOOKUP(Q$11,[1]Графік!$E$5:$H$32,3,0)</f>
        <v>Р</v>
      </c>
      <c r="R277" s="35" t="str">
        <f>VLOOKUP(R$11,[1]Графік!$E$5:$H$32,3,0)</f>
        <v>ВВ</v>
      </c>
      <c r="S277" s="35" t="str">
        <f>VLOOKUP(S$11,[1]Графік!$E$5:$H$32,3,0)</f>
        <v>ВВ</v>
      </c>
      <c r="T277" s="35" t="str">
        <f>VLOOKUP(T$11,[1]Графік!$E$5:$H$32,3,0)</f>
        <v>Р</v>
      </c>
      <c r="U277" s="35" t="str">
        <f>VLOOKUP(U$11,[1]Графік!$E$5:$H$32,3,0)</f>
        <v>Р</v>
      </c>
      <c r="V277" s="35" t="str">
        <f>VLOOKUP(V$11,[1]Графік!$E$5:$H$32,3,0)</f>
        <v>Р</v>
      </c>
      <c r="W277" s="35" t="str">
        <f>VLOOKUP(W$11,[1]Графік!$E$5:$H$32,3,0)</f>
        <v>Р</v>
      </c>
      <c r="X277" s="35" t="str">
        <f>VLOOKUP(X$11,[1]Графік!$E$5:$H$32,3,0)</f>
        <v>ВВ</v>
      </c>
      <c r="Y277" s="35" t="str">
        <f>VLOOKUP(Y$11,[1]Графік!$E$5:$H$32,3,0)</f>
        <v>ВВ</v>
      </c>
      <c r="Z277" s="35" t="str">
        <f>VLOOKUP(Z$11,[1]Графік!$E$5:$H$32,3,0)</f>
        <v>Р</v>
      </c>
      <c r="AA277" s="35" t="str">
        <f>VLOOKUP(AA$11,[1]Графік!$E$5:$H$32,3,0)</f>
        <v>Р</v>
      </c>
      <c r="AB277" s="35" t="str">
        <f>VLOOKUP(AB$11,[1]Графік!$E$5:$H$32,3,0)</f>
        <v>Р</v>
      </c>
      <c r="AC277" s="35" t="str">
        <f>VLOOKUP(AC$11,[1]Графік!$E$5:$H$32,3,0)</f>
        <v>Р</v>
      </c>
      <c r="AD277" s="35" t="str">
        <f>VLOOKUP(AD$11,[1]Графік!$E$5:$H$32,3,0)</f>
        <v>ВВ</v>
      </c>
      <c r="AE277" s="35" t="str">
        <f>VLOOKUP(AE$11,[1]Графік!$E$5:$H$32,3,0)</f>
        <v>ВВ</v>
      </c>
      <c r="AF277" s="35" t="str">
        <f>VLOOKUP(AF$11,[1]Графік!$E$5:$H$32,3,0)</f>
        <v>Р</v>
      </c>
      <c r="AG277" s="35" t="str">
        <f>VLOOKUP(AG$11,[1]Графік!$E$5:$H$32,3,0)</f>
        <v>Р</v>
      </c>
      <c r="AH277" s="35"/>
      <c r="AI277" s="35"/>
      <c r="AJ277" s="36"/>
      <c r="AK277" s="162">
        <f ca="1">SUMIF($F277:$AJ280,"Р",$F278:$AJ278)</f>
        <v>144</v>
      </c>
      <c r="AL277" s="156">
        <f ca="1">SUMIF($F279:$AJ280,"НУ",$F280:$AJ280)</f>
        <v>0</v>
      </c>
      <c r="AM277" s="127">
        <f ca="1">SUMIF(F277:AJ280,"РВ",F278:AJ278)</f>
        <v>0</v>
      </c>
      <c r="AN277" s="130">
        <f ca="1">AK277+AL277+AM277</f>
        <v>144</v>
      </c>
      <c r="AO277" s="133">
        <f ca="1">AK277/8</f>
        <v>18</v>
      </c>
      <c r="AP277" s="136">
        <f>COUNTIF($F277:$AJ280,"=ВВ")</f>
        <v>10</v>
      </c>
      <c r="AQ277" s="136">
        <f>COUNTIF($F277:$AJ280,"=В")</f>
        <v>0</v>
      </c>
      <c r="AR277" s="124">
        <f>COUNTIF($F277:$AJ280,"=НА")</f>
        <v>0</v>
      </c>
      <c r="AS277" s="124">
        <f>COUNTIF(F277:AJ280,"=ТН")</f>
        <v>0</v>
      </c>
      <c r="AT277" s="124">
        <f>COUNTIF($F277:$AJ280,"=ВД")</f>
        <v>0</v>
      </c>
      <c r="AU277" s="124">
        <f>COUNTIF($F277:$AJ280,"=ВП")</f>
        <v>0</v>
      </c>
      <c r="AV277" s="124">
        <f>COUNTIF($F277:$AJ280,"=ДД")</f>
        <v>0</v>
      </c>
      <c r="AW277" s="124">
        <f>COUNTIF($F277:$AJ280,"=П")</f>
        <v>0</v>
      </c>
      <c r="AX277" s="124">
        <f>COUNTIF($F277:$AJ280,"=ПР")</f>
        <v>0</v>
      </c>
      <c r="AY277" s="95">
        <f>COUNTIF($F277:$AJ280,"=І")</f>
        <v>0</v>
      </c>
      <c r="AZ277" s="95">
        <f>COUNTIF($F277:$AJ280,"=НЗ")</f>
        <v>0</v>
      </c>
      <c r="BA277" s="97" t="str">
        <f>IF(C277&gt;1,[1]Графік!$H$36,"")</f>
        <v/>
      </c>
    </row>
    <row r="278" spans="1:53" ht="12.75" customHeight="1" x14ac:dyDescent="0.25">
      <c r="A278" s="141"/>
      <c r="B278" s="144"/>
      <c r="C278" s="147"/>
      <c r="D278" s="150"/>
      <c r="E278" s="51"/>
      <c r="F278" s="38" t="str">
        <f t="shared" ref="F278:AG278" si="132">IF(F277="Р",8,"")</f>
        <v/>
      </c>
      <c r="G278" s="39" t="str">
        <f t="shared" si="132"/>
        <v/>
      </c>
      <c r="H278" s="39">
        <f t="shared" si="132"/>
        <v>8</v>
      </c>
      <c r="I278" s="39">
        <f t="shared" si="132"/>
        <v>8</v>
      </c>
      <c r="J278" s="39">
        <f t="shared" si="132"/>
        <v>8</v>
      </c>
      <c r="K278" s="39">
        <f t="shared" si="132"/>
        <v>8</v>
      </c>
      <c r="L278" s="39" t="str">
        <f t="shared" si="132"/>
        <v/>
      </c>
      <c r="M278" s="39" t="str">
        <f t="shared" si="132"/>
        <v/>
      </c>
      <c r="N278" s="39">
        <f t="shared" si="132"/>
        <v>8</v>
      </c>
      <c r="O278" s="39">
        <f t="shared" si="132"/>
        <v>8</v>
      </c>
      <c r="P278" s="39">
        <f t="shared" si="132"/>
        <v>8</v>
      </c>
      <c r="Q278" s="39">
        <f t="shared" si="132"/>
        <v>8</v>
      </c>
      <c r="R278" s="39" t="str">
        <f t="shared" si="132"/>
        <v/>
      </c>
      <c r="S278" s="39" t="str">
        <f t="shared" si="132"/>
        <v/>
      </c>
      <c r="T278" s="39">
        <f t="shared" si="132"/>
        <v>8</v>
      </c>
      <c r="U278" s="39">
        <f t="shared" si="132"/>
        <v>8</v>
      </c>
      <c r="V278" s="39">
        <f t="shared" si="132"/>
        <v>8</v>
      </c>
      <c r="W278" s="39">
        <f t="shared" si="132"/>
        <v>8</v>
      </c>
      <c r="X278" s="39" t="str">
        <f t="shared" si="132"/>
        <v/>
      </c>
      <c r="Y278" s="39" t="str">
        <f t="shared" si="132"/>
        <v/>
      </c>
      <c r="Z278" s="39">
        <f t="shared" si="132"/>
        <v>8</v>
      </c>
      <c r="AA278" s="39">
        <f t="shared" si="132"/>
        <v>8</v>
      </c>
      <c r="AB278" s="39">
        <f t="shared" si="132"/>
        <v>8</v>
      </c>
      <c r="AC278" s="39">
        <f t="shared" si="132"/>
        <v>8</v>
      </c>
      <c r="AD278" s="39" t="str">
        <f t="shared" si="132"/>
        <v/>
      </c>
      <c r="AE278" s="39" t="str">
        <f t="shared" si="132"/>
        <v/>
      </c>
      <c r="AF278" s="39">
        <f t="shared" si="132"/>
        <v>8</v>
      </c>
      <c r="AG278" s="39">
        <f t="shared" si="132"/>
        <v>8</v>
      </c>
      <c r="AH278" s="39"/>
      <c r="AI278" s="39"/>
      <c r="AJ278" s="40"/>
      <c r="AK278" s="162"/>
      <c r="AL278" s="156"/>
      <c r="AM278" s="127"/>
      <c r="AN278" s="130"/>
      <c r="AO278" s="133"/>
      <c r="AP278" s="136"/>
      <c r="AQ278" s="136"/>
      <c r="AR278" s="124"/>
      <c r="AS278" s="124"/>
      <c r="AT278" s="124"/>
      <c r="AU278" s="124"/>
      <c r="AV278" s="124"/>
      <c r="AW278" s="124"/>
      <c r="AX278" s="124"/>
      <c r="AY278" s="95"/>
      <c r="AZ278" s="95"/>
      <c r="BA278" s="98"/>
    </row>
    <row r="279" spans="1:53" ht="12.75" customHeight="1" x14ac:dyDescent="0.25">
      <c r="A279" s="141"/>
      <c r="B279" s="144"/>
      <c r="C279" s="147"/>
      <c r="D279" s="150"/>
      <c r="E279" s="51"/>
      <c r="F279" s="42" t="str">
        <f t="shared" ref="F279:AJ279" si="133">IF(F280&gt;0,"НУ","")</f>
        <v/>
      </c>
      <c r="G279" s="43" t="str">
        <f t="shared" si="133"/>
        <v/>
      </c>
      <c r="H279" s="43" t="str">
        <f t="shared" si="133"/>
        <v/>
      </c>
      <c r="I279" s="43" t="str">
        <f t="shared" si="133"/>
        <v/>
      </c>
      <c r="J279" s="43" t="str">
        <f t="shared" si="133"/>
        <v/>
      </c>
      <c r="K279" s="43" t="str">
        <f t="shared" si="133"/>
        <v/>
      </c>
      <c r="L279" s="43" t="str">
        <f t="shared" si="133"/>
        <v/>
      </c>
      <c r="M279" s="43" t="str">
        <f t="shared" si="133"/>
        <v/>
      </c>
      <c r="N279" s="43" t="str">
        <f t="shared" si="133"/>
        <v/>
      </c>
      <c r="O279" s="43" t="str">
        <f t="shared" si="133"/>
        <v/>
      </c>
      <c r="P279" s="43" t="str">
        <f t="shared" si="133"/>
        <v/>
      </c>
      <c r="Q279" s="43" t="str">
        <f t="shared" si="133"/>
        <v/>
      </c>
      <c r="R279" s="43" t="str">
        <f t="shared" si="133"/>
        <v/>
      </c>
      <c r="S279" s="43" t="str">
        <f t="shared" si="133"/>
        <v/>
      </c>
      <c r="T279" s="43" t="str">
        <f t="shared" si="133"/>
        <v/>
      </c>
      <c r="U279" s="43" t="str">
        <f t="shared" si="133"/>
        <v/>
      </c>
      <c r="V279" s="43" t="str">
        <f t="shared" si="133"/>
        <v/>
      </c>
      <c r="W279" s="43" t="str">
        <f t="shared" si="133"/>
        <v/>
      </c>
      <c r="X279" s="43" t="str">
        <f t="shared" si="133"/>
        <v/>
      </c>
      <c r="Y279" s="43" t="str">
        <f t="shared" si="133"/>
        <v/>
      </c>
      <c r="Z279" s="43" t="str">
        <f t="shared" si="133"/>
        <v/>
      </c>
      <c r="AA279" s="43" t="str">
        <f t="shared" si="133"/>
        <v/>
      </c>
      <c r="AB279" s="43" t="str">
        <f t="shared" si="133"/>
        <v/>
      </c>
      <c r="AC279" s="43" t="str">
        <f t="shared" si="133"/>
        <v/>
      </c>
      <c r="AD279" s="43" t="str">
        <f t="shared" si="133"/>
        <v/>
      </c>
      <c r="AE279" s="43" t="str">
        <f t="shared" si="133"/>
        <v/>
      </c>
      <c r="AF279" s="43" t="str">
        <f t="shared" si="133"/>
        <v/>
      </c>
      <c r="AG279" s="43" t="str">
        <f t="shared" si="133"/>
        <v/>
      </c>
      <c r="AH279" s="44" t="str">
        <f t="shared" si="133"/>
        <v/>
      </c>
      <c r="AI279" s="44" t="str">
        <f t="shared" si="133"/>
        <v/>
      </c>
      <c r="AJ279" s="45" t="str">
        <f t="shared" si="133"/>
        <v/>
      </c>
      <c r="AK279" s="162"/>
      <c r="AL279" s="156"/>
      <c r="AM279" s="127"/>
      <c r="AN279" s="130"/>
      <c r="AO279" s="133"/>
      <c r="AP279" s="136"/>
      <c r="AQ279" s="136"/>
      <c r="AR279" s="124"/>
      <c r="AS279" s="124"/>
      <c r="AT279" s="124"/>
      <c r="AU279" s="124"/>
      <c r="AV279" s="124"/>
      <c r="AW279" s="124"/>
      <c r="AX279" s="124"/>
      <c r="AY279" s="95"/>
      <c r="AZ279" s="95"/>
      <c r="BA279" s="98"/>
    </row>
    <row r="280" spans="1:53" ht="13.5" customHeight="1" thickBot="1" x14ac:dyDescent="0.3">
      <c r="A280" s="142"/>
      <c r="B280" s="145"/>
      <c r="C280" s="148"/>
      <c r="D280" s="151"/>
      <c r="E280" s="52"/>
      <c r="F280" s="47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9"/>
      <c r="AK280" s="163"/>
      <c r="AL280" s="157"/>
      <c r="AM280" s="128"/>
      <c r="AN280" s="131"/>
      <c r="AO280" s="134"/>
      <c r="AP280" s="137"/>
      <c r="AQ280" s="137"/>
      <c r="AR280" s="125"/>
      <c r="AS280" s="125"/>
      <c r="AT280" s="125"/>
      <c r="AU280" s="125"/>
      <c r="AV280" s="125"/>
      <c r="AW280" s="125"/>
      <c r="AX280" s="125"/>
      <c r="AY280" s="96"/>
      <c r="AZ280" s="96"/>
      <c r="BA280" s="99"/>
    </row>
    <row r="281" spans="1:53" ht="12.75" customHeight="1" x14ac:dyDescent="0.25">
      <c r="A281" s="140">
        <v>68</v>
      </c>
      <c r="B281" s="143" t="str">
        <f>IFERROR(VLOOKUP($C281,[1]Списки!$A$1:$C$3999,2,0),"")</f>
        <v/>
      </c>
      <c r="C281" s="146"/>
      <c r="D281" s="149" t="str">
        <f>IFERROR(VLOOKUP($C281,[1]Списки!$A$1:$C$3999,3,0),"")</f>
        <v/>
      </c>
      <c r="E281" s="50"/>
      <c r="F281" s="34" t="str">
        <f>VLOOKUP(F$11,[1]Графік!$E$5:$H$32,3,0)</f>
        <v>ВВ</v>
      </c>
      <c r="G281" s="35" t="str">
        <f>VLOOKUP(G$11,[1]Графік!$E$5:$H$32,3,0)</f>
        <v>ВВ</v>
      </c>
      <c r="H281" s="35" t="str">
        <f>VLOOKUP(H$11,[1]Графік!$E$5:$H$32,3,0)</f>
        <v>Р</v>
      </c>
      <c r="I281" s="35" t="str">
        <f>VLOOKUP(I$11,[1]Графік!$E$5:$H$32,3,0)</f>
        <v>Р</v>
      </c>
      <c r="J281" s="35" t="str">
        <f>VLOOKUP(J$11,[1]Графік!$E$5:$H$32,3,0)</f>
        <v>Р</v>
      </c>
      <c r="K281" s="35" t="str">
        <f>VLOOKUP(K$11,[1]Графік!$E$5:$H$32,3,0)</f>
        <v>Р</v>
      </c>
      <c r="L281" s="35" t="str">
        <f>VLOOKUP(L$11,[1]Графік!$E$5:$H$32,3,0)</f>
        <v>ВВ</v>
      </c>
      <c r="M281" s="35" t="str">
        <f>VLOOKUP(M$11,[1]Графік!$E$5:$H$32,3,0)</f>
        <v>ВВ</v>
      </c>
      <c r="N281" s="35" t="str">
        <f>VLOOKUP(N$11,[1]Графік!$E$5:$H$32,3,0)</f>
        <v>Р</v>
      </c>
      <c r="O281" s="35" t="str">
        <f>VLOOKUP(O$11,[1]Графік!$E$5:$H$32,3,0)</f>
        <v>Р</v>
      </c>
      <c r="P281" s="35" t="str">
        <f>VLOOKUP(P$11,[1]Графік!$E$5:$H$32,3,0)</f>
        <v>Р</v>
      </c>
      <c r="Q281" s="35" t="str">
        <f>VLOOKUP(Q$11,[1]Графік!$E$5:$H$32,3,0)</f>
        <v>Р</v>
      </c>
      <c r="R281" s="35" t="str">
        <f>VLOOKUP(R$11,[1]Графік!$E$5:$H$32,3,0)</f>
        <v>ВВ</v>
      </c>
      <c r="S281" s="35" t="str">
        <f>VLOOKUP(S$11,[1]Графік!$E$5:$H$32,3,0)</f>
        <v>ВВ</v>
      </c>
      <c r="T281" s="35" t="str">
        <f>VLOOKUP(T$11,[1]Графік!$E$5:$H$32,3,0)</f>
        <v>Р</v>
      </c>
      <c r="U281" s="35" t="str">
        <f>VLOOKUP(U$11,[1]Графік!$E$5:$H$32,3,0)</f>
        <v>Р</v>
      </c>
      <c r="V281" s="35" t="str">
        <f>VLOOKUP(V$11,[1]Графік!$E$5:$H$32,3,0)</f>
        <v>Р</v>
      </c>
      <c r="W281" s="35" t="str">
        <f>VLOOKUP(W$11,[1]Графік!$E$5:$H$32,3,0)</f>
        <v>Р</v>
      </c>
      <c r="X281" s="35" t="str">
        <f>VLOOKUP(X$11,[1]Графік!$E$5:$H$32,3,0)</f>
        <v>ВВ</v>
      </c>
      <c r="Y281" s="35" t="str">
        <f>VLOOKUP(Y$11,[1]Графік!$E$5:$H$32,3,0)</f>
        <v>ВВ</v>
      </c>
      <c r="Z281" s="35" t="str">
        <f>VLOOKUP(Z$11,[1]Графік!$E$5:$H$32,3,0)</f>
        <v>Р</v>
      </c>
      <c r="AA281" s="35" t="str">
        <f>VLOOKUP(AA$11,[1]Графік!$E$5:$H$32,3,0)</f>
        <v>Р</v>
      </c>
      <c r="AB281" s="35" t="str">
        <f>VLOOKUP(AB$11,[1]Графік!$E$5:$H$32,3,0)</f>
        <v>Р</v>
      </c>
      <c r="AC281" s="35" t="str">
        <f>VLOOKUP(AC$11,[1]Графік!$E$5:$H$32,3,0)</f>
        <v>Р</v>
      </c>
      <c r="AD281" s="35" t="str">
        <f>VLOOKUP(AD$11,[1]Графік!$E$5:$H$32,3,0)</f>
        <v>ВВ</v>
      </c>
      <c r="AE281" s="35" t="str">
        <f>VLOOKUP(AE$11,[1]Графік!$E$5:$H$32,3,0)</f>
        <v>ВВ</v>
      </c>
      <c r="AF281" s="35" t="str">
        <f>VLOOKUP(AF$11,[1]Графік!$E$5:$H$32,3,0)</f>
        <v>Р</v>
      </c>
      <c r="AG281" s="35" t="str">
        <f>VLOOKUP(AG$11,[1]Графік!$E$5:$H$32,3,0)</f>
        <v>Р</v>
      </c>
      <c r="AH281" s="35"/>
      <c r="AI281" s="35"/>
      <c r="AJ281" s="36"/>
      <c r="AK281" s="162">
        <f ca="1">SUMIF($F281:$AJ284,"Р",$F282:$AJ282)</f>
        <v>144</v>
      </c>
      <c r="AL281" s="156">
        <f ca="1">SUMIF($F283:$AJ284,"НУ",$F284:$AJ284)</f>
        <v>0</v>
      </c>
      <c r="AM281" s="127">
        <f ca="1">SUMIF(F281:AJ284,"РВ",F282:AJ282)</f>
        <v>0</v>
      </c>
      <c r="AN281" s="130">
        <f ca="1">AK281+AL281+AM281</f>
        <v>144</v>
      </c>
      <c r="AO281" s="133">
        <f ca="1">AK281/8</f>
        <v>18</v>
      </c>
      <c r="AP281" s="136">
        <f>COUNTIF($F281:$AJ284,"=ВВ")</f>
        <v>10</v>
      </c>
      <c r="AQ281" s="136">
        <f>COUNTIF($F281:$AJ284,"=В")</f>
        <v>0</v>
      </c>
      <c r="AR281" s="124">
        <f>COUNTIF($F281:$AJ284,"=НА")</f>
        <v>0</v>
      </c>
      <c r="AS281" s="124">
        <f>COUNTIF(F281:AJ284,"=ТН")</f>
        <v>0</v>
      </c>
      <c r="AT281" s="124">
        <f>COUNTIF($F281:$AJ284,"=ВД")</f>
        <v>0</v>
      </c>
      <c r="AU281" s="124">
        <f>COUNTIF($F281:$AJ284,"=ВП")</f>
        <v>0</v>
      </c>
      <c r="AV281" s="124">
        <f>COUNTIF($F281:$AJ284,"=ДД")</f>
        <v>0</v>
      </c>
      <c r="AW281" s="124">
        <f>COUNTIF($F281:$AJ284,"=П")</f>
        <v>0</v>
      </c>
      <c r="AX281" s="124">
        <f>COUNTIF($F281:$AJ284,"=ПР")</f>
        <v>0</v>
      </c>
      <c r="AY281" s="95">
        <f>COUNTIF($F281:$AJ284,"=І")</f>
        <v>0</v>
      </c>
      <c r="AZ281" s="95">
        <f>COUNTIF($F281:$AJ284,"=НЗ")</f>
        <v>0</v>
      </c>
      <c r="BA281" s="97" t="str">
        <f>IF(C281&gt;1,[1]Графік!$H$36,"")</f>
        <v/>
      </c>
    </row>
    <row r="282" spans="1:53" ht="12.75" customHeight="1" x14ac:dyDescent="0.25">
      <c r="A282" s="141"/>
      <c r="B282" s="144"/>
      <c r="C282" s="147"/>
      <c r="D282" s="150"/>
      <c r="E282" s="51"/>
      <c r="F282" s="38" t="str">
        <f t="shared" ref="F282:AG282" si="134">IF(F281="Р",8,"")</f>
        <v/>
      </c>
      <c r="G282" s="39" t="str">
        <f t="shared" si="134"/>
        <v/>
      </c>
      <c r="H282" s="39">
        <f t="shared" si="134"/>
        <v>8</v>
      </c>
      <c r="I282" s="39">
        <f t="shared" si="134"/>
        <v>8</v>
      </c>
      <c r="J282" s="39">
        <f t="shared" si="134"/>
        <v>8</v>
      </c>
      <c r="K282" s="39">
        <f t="shared" si="134"/>
        <v>8</v>
      </c>
      <c r="L282" s="39" t="str">
        <f t="shared" si="134"/>
        <v/>
      </c>
      <c r="M282" s="39" t="str">
        <f t="shared" si="134"/>
        <v/>
      </c>
      <c r="N282" s="39">
        <f t="shared" si="134"/>
        <v>8</v>
      </c>
      <c r="O282" s="39">
        <f t="shared" si="134"/>
        <v>8</v>
      </c>
      <c r="P282" s="39">
        <f t="shared" si="134"/>
        <v>8</v>
      </c>
      <c r="Q282" s="39">
        <f t="shared" si="134"/>
        <v>8</v>
      </c>
      <c r="R282" s="39" t="str">
        <f t="shared" si="134"/>
        <v/>
      </c>
      <c r="S282" s="39" t="str">
        <f t="shared" si="134"/>
        <v/>
      </c>
      <c r="T282" s="39">
        <f t="shared" si="134"/>
        <v>8</v>
      </c>
      <c r="U282" s="39">
        <f t="shared" si="134"/>
        <v>8</v>
      </c>
      <c r="V282" s="39">
        <f t="shared" si="134"/>
        <v>8</v>
      </c>
      <c r="W282" s="39">
        <f t="shared" si="134"/>
        <v>8</v>
      </c>
      <c r="X282" s="39" t="str">
        <f t="shared" si="134"/>
        <v/>
      </c>
      <c r="Y282" s="39" t="str">
        <f t="shared" si="134"/>
        <v/>
      </c>
      <c r="Z282" s="39">
        <f t="shared" si="134"/>
        <v>8</v>
      </c>
      <c r="AA282" s="39">
        <f t="shared" si="134"/>
        <v>8</v>
      </c>
      <c r="AB282" s="39">
        <f t="shared" si="134"/>
        <v>8</v>
      </c>
      <c r="AC282" s="39">
        <f t="shared" si="134"/>
        <v>8</v>
      </c>
      <c r="AD282" s="39" t="str">
        <f t="shared" si="134"/>
        <v/>
      </c>
      <c r="AE282" s="39" t="str">
        <f t="shared" si="134"/>
        <v/>
      </c>
      <c r="AF282" s="39">
        <f t="shared" si="134"/>
        <v>8</v>
      </c>
      <c r="AG282" s="39">
        <f t="shared" si="134"/>
        <v>8</v>
      </c>
      <c r="AH282" s="39"/>
      <c r="AI282" s="39"/>
      <c r="AJ282" s="40"/>
      <c r="AK282" s="162"/>
      <c r="AL282" s="156"/>
      <c r="AM282" s="127"/>
      <c r="AN282" s="130"/>
      <c r="AO282" s="133"/>
      <c r="AP282" s="136"/>
      <c r="AQ282" s="136"/>
      <c r="AR282" s="124"/>
      <c r="AS282" s="124"/>
      <c r="AT282" s="124"/>
      <c r="AU282" s="124"/>
      <c r="AV282" s="124"/>
      <c r="AW282" s="124"/>
      <c r="AX282" s="124"/>
      <c r="AY282" s="95"/>
      <c r="AZ282" s="95"/>
      <c r="BA282" s="98"/>
    </row>
    <row r="283" spans="1:53" ht="12.75" customHeight="1" x14ac:dyDescent="0.25">
      <c r="A283" s="141"/>
      <c r="B283" s="144"/>
      <c r="C283" s="147"/>
      <c r="D283" s="150"/>
      <c r="E283" s="51"/>
      <c r="F283" s="42" t="str">
        <f t="shared" ref="F283:AJ283" si="135">IF(F284&gt;0,"НУ","")</f>
        <v/>
      </c>
      <c r="G283" s="43" t="str">
        <f t="shared" si="135"/>
        <v/>
      </c>
      <c r="H283" s="43" t="str">
        <f t="shared" si="135"/>
        <v/>
      </c>
      <c r="I283" s="43" t="str">
        <f t="shared" si="135"/>
        <v/>
      </c>
      <c r="J283" s="43" t="str">
        <f t="shared" si="135"/>
        <v/>
      </c>
      <c r="K283" s="43" t="str">
        <f t="shared" si="135"/>
        <v/>
      </c>
      <c r="L283" s="43" t="str">
        <f t="shared" si="135"/>
        <v/>
      </c>
      <c r="M283" s="43" t="str">
        <f t="shared" si="135"/>
        <v/>
      </c>
      <c r="N283" s="43" t="str">
        <f t="shared" si="135"/>
        <v/>
      </c>
      <c r="O283" s="43" t="str">
        <f t="shared" si="135"/>
        <v/>
      </c>
      <c r="P283" s="43" t="str">
        <f t="shared" si="135"/>
        <v/>
      </c>
      <c r="Q283" s="43" t="str">
        <f t="shared" si="135"/>
        <v/>
      </c>
      <c r="R283" s="43" t="str">
        <f t="shared" si="135"/>
        <v/>
      </c>
      <c r="S283" s="43" t="str">
        <f t="shared" si="135"/>
        <v/>
      </c>
      <c r="T283" s="43" t="str">
        <f t="shared" si="135"/>
        <v/>
      </c>
      <c r="U283" s="43" t="str">
        <f t="shared" si="135"/>
        <v/>
      </c>
      <c r="V283" s="43" t="str">
        <f t="shared" si="135"/>
        <v/>
      </c>
      <c r="W283" s="43" t="str">
        <f t="shared" si="135"/>
        <v/>
      </c>
      <c r="X283" s="43" t="str">
        <f t="shared" si="135"/>
        <v/>
      </c>
      <c r="Y283" s="43" t="str">
        <f t="shared" si="135"/>
        <v/>
      </c>
      <c r="Z283" s="43" t="str">
        <f t="shared" si="135"/>
        <v/>
      </c>
      <c r="AA283" s="43" t="str">
        <f t="shared" si="135"/>
        <v/>
      </c>
      <c r="AB283" s="43" t="str">
        <f t="shared" si="135"/>
        <v/>
      </c>
      <c r="AC283" s="43" t="str">
        <f t="shared" si="135"/>
        <v/>
      </c>
      <c r="AD283" s="43" t="str">
        <f t="shared" si="135"/>
        <v/>
      </c>
      <c r="AE283" s="43" t="str">
        <f t="shared" si="135"/>
        <v/>
      </c>
      <c r="AF283" s="43" t="str">
        <f t="shared" si="135"/>
        <v/>
      </c>
      <c r="AG283" s="43" t="str">
        <f t="shared" si="135"/>
        <v/>
      </c>
      <c r="AH283" s="44" t="str">
        <f t="shared" si="135"/>
        <v/>
      </c>
      <c r="AI283" s="44" t="str">
        <f t="shared" si="135"/>
        <v/>
      </c>
      <c r="AJ283" s="45" t="str">
        <f t="shared" si="135"/>
        <v/>
      </c>
      <c r="AK283" s="162"/>
      <c r="AL283" s="156"/>
      <c r="AM283" s="127"/>
      <c r="AN283" s="130"/>
      <c r="AO283" s="133"/>
      <c r="AP283" s="136"/>
      <c r="AQ283" s="136"/>
      <c r="AR283" s="124"/>
      <c r="AS283" s="124"/>
      <c r="AT283" s="124"/>
      <c r="AU283" s="124"/>
      <c r="AV283" s="124"/>
      <c r="AW283" s="124"/>
      <c r="AX283" s="124"/>
      <c r="AY283" s="95"/>
      <c r="AZ283" s="95"/>
      <c r="BA283" s="98"/>
    </row>
    <row r="284" spans="1:53" ht="13.5" customHeight="1" thickBot="1" x14ac:dyDescent="0.3">
      <c r="A284" s="142"/>
      <c r="B284" s="145"/>
      <c r="C284" s="148"/>
      <c r="D284" s="151"/>
      <c r="E284" s="52"/>
      <c r="F284" s="47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9"/>
      <c r="AK284" s="163"/>
      <c r="AL284" s="157"/>
      <c r="AM284" s="128"/>
      <c r="AN284" s="131"/>
      <c r="AO284" s="134"/>
      <c r="AP284" s="137"/>
      <c r="AQ284" s="137"/>
      <c r="AR284" s="125"/>
      <c r="AS284" s="125"/>
      <c r="AT284" s="125"/>
      <c r="AU284" s="125"/>
      <c r="AV284" s="125"/>
      <c r="AW284" s="125"/>
      <c r="AX284" s="125"/>
      <c r="AY284" s="96"/>
      <c r="AZ284" s="96"/>
      <c r="BA284" s="99"/>
    </row>
    <row r="285" spans="1:53" ht="12.75" customHeight="1" x14ac:dyDescent="0.25">
      <c r="A285" s="140">
        <v>69</v>
      </c>
      <c r="B285" s="143" t="str">
        <f>IFERROR(VLOOKUP($C285,[1]Списки!$A$1:$C$3999,2,0),"")</f>
        <v/>
      </c>
      <c r="C285" s="146"/>
      <c r="D285" s="149" t="str">
        <f>IFERROR(VLOOKUP($C285,[1]Списки!$A$1:$C$3999,3,0),"")</f>
        <v/>
      </c>
      <c r="E285" s="50"/>
      <c r="F285" s="34" t="str">
        <f>VLOOKUP(F$11,[1]Графік!$E$5:$H$32,3,0)</f>
        <v>ВВ</v>
      </c>
      <c r="G285" s="35" t="str">
        <f>VLOOKUP(G$11,[1]Графік!$E$5:$H$32,3,0)</f>
        <v>ВВ</v>
      </c>
      <c r="H285" s="35" t="str">
        <f>VLOOKUP(H$11,[1]Графік!$E$5:$H$32,3,0)</f>
        <v>Р</v>
      </c>
      <c r="I285" s="35" t="str">
        <f>VLOOKUP(I$11,[1]Графік!$E$5:$H$32,3,0)</f>
        <v>Р</v>
      </c>
      <c r="J285" s="35" t="str">
        <f>VLOOKUP(J$11,[1]Графік!$E$5:$H$32,3,0)</f>
        <v>Р</v>
      </c>
      <c r="K285" s="35" t="str">
        <f>VLOOKUP(K$11,[1]Графік!$E$5:$H$32,3,0)</f>
        <v>Р</v>
      </c>
      <c r="L285" s="35" t="str">
        <f>VLOOKUP(L$11,[1]Графік!$E$5:$H$32,3,0)</f>
        <v>ВВ</v>
      </c>
      <c r="M285" s="35" t="str">
        <f>VLOOKUP(M$11,[1]Графік!$E$5:$H$32,3,0)</f>
        <v>ВВ</v>
      </c>
      <c r="N285" s="35" t="str">
        <f>VLOOKUP(N$11,[1]Графік!$E$5:$H$32,3,0)</f>
        <v>Р</v>
      </c>
      <c r="O285" s="35" t="str">
        <f>VLOOKUP(O$11,[1]Графік!$E$5:$H$32,3,0)</f>
        <v>Р</v>
      </c>
      <c r="P285" s="35" t="str">
        <f>VLOOKUP(P$11,[1]Графік!$E$5:$H$32,3,0)</f>
        <v>Р</v>
      </c>
      <c r="Q285" s="35" t="str">
        <f>VLOOKUP(Q$11,[1]Графік!$E$5:$H$32,3,0)</f>
        <v>Р</v>
      </c>
      <c r="R285" s="35" t="str">
        <f>VLOOKUP(R$11,[1]Графік!$E$5:$H$32,3,0)</f>
        <v>ВВ</v>
      </c>
      <c r="S285" s="35" t="str">
        <f>VLOOKUP(S$11,[1]Графік!$E$5:$H$32,3,0)</f>
        <v>ВВ</v>
      </c>
      <c r="T285" s="35" t="str">
        <f>VLOOKUP(T$11,[1]Графік!$E$5:$H$32,3,0)</f>
        <v>Р</v>
      </c>
      <c r="U285" s="35" t="str">
        <f>VLOOKUP(U$11,[1]Графік!$E$5:$H$32,3,0)</f>
        <v>Р</v>
      </c>
      <c r="V285" s="35" t="str">
        <f>VLOOKUP(V$11,[1]Графік!$E$5:$H$32,3,0)</f>
        <v>Р</v>
      </c>
      <c r="W285" s="35" t="str">
        <f>VLOOKUP(W$11,[1]Графік!$E$5:$H$32,3,0)</f>
        <v>Р</v>
      </c>
      <c r="X285" s="35" t="str">
        <f>VLOOKUP(X$11,[1]Графік!$E$5:$H$32,3,0)</f>
        <v>ВВ</v>
      </c>
      <c r="Y285" s="35" t="str">
        <f>VLOOKUP(Y$11,[1]Графік!$E$5:$H$32,3,0)</f>
        <v>ВВ</v>
      </c>
      <c r="Z285" s="35" t="str">
        <f>VLOOKUP(Z$11,[1]Графік!$E$5:$H$32,3,0)</f>
        <v>Р</v>
      </c>
      <c r="AA285" s="35" t="str">
        <f>VLOOKUP(AA$11,[1]Графік!$E$5:$H$32,3,0)</f>
        <v>Р</v>
      </c>
      <c r="AB285" s="35" t="str">
        <f>VLOOKUP(AB$11,[1]Графік!$E$5:$H$32,3,0)</f>
        <v>Р</v>
      </c>
      <c r="AC285" s="35" t="str">
        <f>VLOOKUP(AC$11,[1]Графік!$E$5:$H$32,3,0)</f>
        <v>Р</v>
      </c>
      <c r="AD285" s="35" t="str">
        <f>VLOOKUP(AD$11,[1]Графік!$E$5:$H$32,3,0)</f>
        <v>ВВ</v>
      </c>
      <c r="AE285" s="35" t="str">
        <f>VLOOKUP(AE$11,[1]Графік!$E$5:$H$32,3,0)</f>
        <v>ВВ</v>
      </c>
      <c r="AF285" s="35" t="str">
        <f>VLOOKUP(AF$11,[1]Графік!$E$5:$H$32,3,0)</f>
        <v>Р</v>
      </c>
      <c r="AG285" s="35" t="str">
        <f>VLOOKUP(AG$11,[1]Графік!$E$5:$H$32,3,0)</f>
        <v>Р</v>
      </c>
      <c r="AH285" s="35"/>
      <c r="AI285" s="35"/>
      <c r="AJ285" s="36"/>
      <c r="AK285" s="162">
        <f ca="1">SUMIF($F285:$AJ288,"Р",$F286:$AJ286)</f>
        <v>144</v>
      </c>
      <c r="AL285" s="156">
        <f ca="1">SUMIF($F287:$AJ288,"НУ",$F288:$AJ288)</f>
        <v>0</v>
      </c>
      <c r="AM285" s="127">
        <f ca="1">SUMIF(F285:AJ288,"РВ",F286:AJ286)</f>
        <v>0</v>
      </c>
      <c r="AN285" s="130">
        <f ca="1">AK285+AL285+AM285</f>
        <v>144</v>
      </c>
      <c r="AO285" s="133">
        <f ca="1">AK285/8</f>
        <v>18</v>
      </c>
      <c r="AP285" s="136">
        <f>COUNTIF($F285:$AJ288,"=ВВ")</f>
        <v>10</v>
      </c>
      <c r="AQ285" s="136">
        <f>COUNTIF($F285:$AJ288,"=В")</f>
        <v>0</v>
      </c>
      <c r="AR285" s="124">
        <f>COUNTIF($F285:$AJ288,"=НА")</f>
        <v>0</v>
      </c>
      <c r="AS285" s="124">
        <f>COUNTIF(F285:AJ288,"=ТН")</f>
        <v>0</v>
      </c>
      <c r="AT285" s="124">
        <f>COUNTIF($F285:$AJ288,"=ВД")</f>
        <v>0</v>
      </c>
      <c r="AU285" s="124">
        <f>COUNTIF($F285:$AJ288,"=ВП")</f>
        <v>0</v>
      </c>
      <c r="AV285" s="124">
        <f>COUNTIF($F285:$AJ288,"=ДД")</f>
        <v>0</v>
      </c>
      <c r="AW285" s="124">
        <f>COUNTIF($F285:$AJ288,"=П")</f>
        <v>0</v>
      </c>
      <c r="AX285" s="124">
        <f>COUNTIF($F285:$AJ288,"=ПР")</f>
        <v>0</v>
      </c>
      <c r="AY285" s="95">
        <f>COUNTIF($F285:$AJ288,"=І")</f>
        <v>0</v>
      </c>
      <c r="AZ285" s="95">
        <f>COUNTIF($F285:$AJ288,"=НЗ")</f>
        <v>0</v>
      </c>
      <c r="BA285" s="97" t="str">
        <f>IF(C285&gt;1,[1]Графік!$H$36,"")</f>
        <v/>
      </c>
    </row>
    <row r="286" spans="1:53" ht="12.75" customHeight="1" x14ac:dyDescent="0.25">
      <c r="A286" s="141"/>
      <c r="B286" s="144"/>
      <c r="C286" s="147"/>
      <c r="D286" s="150"/>
      <c r="E286" s="51"/>
      <c r="F286" s="38" t="str">
        <f t="shared" ref="F286:AG286" si="136">IF(F285="Р",8,"")</f>
        <v/>
      </c>
      <c r="G286" s="39" t="str">
        <f t="shared" si="136"/>
        <v/>
      </c>
      <c r="H286" s="39">
        <f t="shared" si="136"/>
        <v>8</v>
      </c>
      <c r="I286" s="39">
        <f t="shared" si="136"/>
        <v>8</v>
      </c>
      <c r="J286" s="39">
        <f t="shared" si="136"/>
        <v>8</v>
      </c>
      <c r="K286" s="39">
        <f t="shared" si="136"/>
        <v>8</v>
      </c>
      <c r="L286" s="39" t="str">
        <f t="shared" si="136"/>
        <v/>
      </c>
      <c r="M286" s="39" t="str">
        <f t="shared" si="136"/>
        <v/>
      </c>
      <c r="N286" s="39">
        <f t="shared" si="136"/>
        <v>8</v>
      </c>
      <c r="O286" s="39">
        <f t="shared" si="136"/>
        <v>8</v>
      </c>
      <c r="P286" s="39">
        <f t="shared" si="136"/>
        <v>8</v>
      </c>
      <c r="Q286" s="39">
        <f t="shared" si="136"/>
        <v>8</v>
      </c>
      <c r="R286" s="39" t="str">
        <f t="shared" si="136"/>
        <v/>
      </c>
      <c r="S286" s="39" t="str">
        <f t="shared" si="136"/>
        <v/>
      </c>
      <c r="T286" s="39">
        <f t="shared" si="136"/>
        <v>8</v>
      </c>
      <c r="U286" s="39">
        <f t="shared" si="136"/>
        <v>8</v>
      </c>
      <c r="V286" s="39">
        <f t="shared" si="136"/>
        <v>8</v>
      </c>
      <c r="W286" s="39">
        <f t="shared" si="136"/>
        <v>8</v>
      </c>
      <c r="X286" s="39" t="str">
        <f t="shared" si="136"/>
        <v/>
      </c>
      <c r="Y286" s="39" t="str">
        <f t="shared" si="136"/>
        <v/>
      </c>
      <c r="Z286" s="39">
        <f t="shared" si="136"/>
        <v>8</v>
      </c>
      <c r="AA286" s="39">
        <f t="shared" si="136"/>
        <v>8</v>
      </c>
      <c r="AB286" s="39">
        <f t="shared" si="136"/>
        <v>8</v>
      </c>
      <c r="AC286" s="39">
        <f t="shared" si="136"/>
        <v>8</v>
      </c>
      <c r="AD286" s="39" t="str">
        <f t="shared" si="136"/>
        <v/>
      </c>
      <c r="AE286" s="39" t="str">
        <f t="shared" si="136"/>
        <v/>
      </c>
      <c r="AF286" s="39">
        <f t="shared" si="136"/>
        <v>8</v>
      </c>
      <c r="AG286" s="39">
        <f t="shared" si="136"/>
        <v>8</v>
      </c>
      <c r="AH286" s="39"/>
      <c r="AI286" s="39"/>
      <c r="AJ286" s="40"/>
      <c r="AK286" s="162"/>
      <c r="AL286" s="156"/>
      <c r="AM286" s="127"/>
      <c r="AN286" s="130"/>
      <c r="AO286" s="133"/>
      <c r="AP286" s="136"/>
      <c r="AQ286" s="136"/>
      <c r="AR286" s="124"/>
      <c r="AS286" s="124"/>
      <c r="AT286" s="124"/>
      <c r="AU286" s="124"/>
      <c r="AV286" s="124"/>
      <c r="AW286" s="124"/>
      <c r="AX286" s="124"/>
      <c r="AY286" s="95"/>
      <c r="AZ286" s="95"/>
      <c r="BA286" s="98"/>
    </row>
    <row r="287" spans="1:53" ht="12.75" customHeight="1" x14ac:dyDescent="0.25">
      <c r="A287" s="141"/>
      <c r="B287" s="144"/>
      <c r="C287" s="147"/>
      <c r="D287" s="150"/>
      <c r="E287" s="51"/>
      <c r="F287" s="42" t="str">
        <f t="shared" ref="F287:AJ287" si="137">IF(F288&gt;0,"НУ","")</f>
        <v/>
      </c>
      <c r="G287" s="43" t="str">
        <f t="shared" si="137"/>
        <v/>
      </c>
      <c r="H287" s="43" t="str">
        <f t="shared" si="137"/>
        <v/>
      </c>
      <c r="I287" s="43" t="str">
        <f t="shared" si="137"/>
        <v/>
      </c>
      <c r="J287" s="43" t="str">
        <f t="shared" si="137"/>
        <v/>
      </c>
      <c r="K287" s="43" t="str">
        <f t="shared" si="137"/>
        <v/>
      </c>
      <c r="L287" s="43" t="str">
        <f t="shared" si="137"/>
        <v/>
      </c>
      <c r="M287" s="43" t="str">
        <f t="shared" si="137"/>
        <v/>
      </c>
      <c r="N287" s="43" t="str">
        <f t="shared" si="137"/>
        <v/>
      </c>
      <c r="O287" s="43" t="str">
        <f t="shared" si="137"/>
        <v/>
      </c>
      <c r="P287" s="43" t="str">
        <f t="shared" si="137"/>
        <v/>
      </c>
      <c r="Q287" s="43" t="str">
        <f t="shared" si="137"/>
        <v/>
      </c>
      <c r="R287" s="43" t="str">
        <f t="shared" si="137"/>
        <v/>
      </c>
      <c r="S287" s="43" t="str">
        <f t="shared" si="137"/>
        <v/>
      </c>
      <c r="T287" s="43" t="str">
        <f t="shared" si="137"/>
        <v/>
      </c>
      <c r="U287" s="43" t="str">
        <f t="shared" si="137"/>
        <v/>
      </c>
      <c r="V287" s="43" t="str">
        <f t="shared" si="137"/>
        <v/>
      </c>
      <c r="W287" s="43" t="str">
        <f t="shared" si="137"/>
        <v/>
      </c>
      <c r="X287" s="43" t="str">
        <f t="shared" si="137"/>
        <v/>
      </c>
      <c r="Y287" s="43" t="str">
        <f t="shared" si="137"/>
        <v/>
      </c>
      <c r="Z287" s="43" t="str">
        <f t="shared" si="137"/>
        <v/>
      </c>
      <c r="AA287" s="43" t="str">
        <f t="shared" si="137"/>
        <v/>
      </c>
      <c r="AB287" s="43" t="str">
        <f t="shared" si="137"/>
        <v/>
      </c>
      <c r="AC287" s="43" t="str">
        <f t="shared" si="137"/>
        <v/>
      </c>
      <c r="AD287" s="43" t="str">
        <f t="shared" si="137"/>
        <v/>
      </c>
      <c r="AE287" s="43" t="str">
        <f t="shared" si="137"/>
        <v/>
      </c>
      <c r="AF287" s="43" t="str">
        <f t="shared" si="137"/>
        <v/>
      </c>
      <c r="AG287" s="43" t="str">
        <f t="shared" si="137"/>
        <v/>
      </c>
      <c r="AH287" s="44" t="str">
        <f t="shared" si="137"/>
        <v/>
      </c>
      <c r="AI287" s="44" t="str">
        <f t="shared" si="137"/>
        <v/>
      </c>
      <c r="AJ287" s="45" t="str">
        <f t="shared" si="137"/>
        <v/>
      </c>
      <c r="AK287" s="162"/>
      <c r="AL287" s="156"/>
      <c r="AM287" s="127"/>
      <c r="AN287" s="130"/>
      <c r="AO287" s="133"/>
      <c r="AP287" s="136"/>
      <c r="AQ287" s="136"/>
      <c r="AR287" s="124"/>
      <c r="AS287" s="124"/>
      <c r="AT287" s="124"/>
      <c r="AU287" s="124"/>
      <c r="AV287" s="124"/>
      <c r="AW287" s="124"/>
      <c r="AX287" s="124"/>
      <c r="AY287" s="95"/>
      <c r="AZ287" s="95"/>
      <c r="BA287" s="98"/>
    </row>
    <row r="288" spans="1:53" ht="13.5" customHeight="1" thickBot="1" x14ac:dyDescent="0.3">
      <c r="A288" s="142"/>
      <c r="B288" s="145"/>
      <c r="C288" s="148"/>
      <c r="D288" s="151"/>
      <c r="E288" s="52"/>
      <c r="F288" s="47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9"/>
      <c r="AK288" s="163"/>
      <c r="AL288" s="157"/>
      <c r="AM288" s="128"/>
      <c r="AN288" s="131"/>
      <c r="AO288" s="134"/>
      <c r="AP288" s="137"/>
      <c r="AQ288" s="137"/>
      <c r="AR288" s="125"/>
      <c r="AS288" s="125"/>
      <c r="AT288" s="125"/>
      <c r="AU288" s="125"/>
      <c r="AV288" s="125"/>
      <c r="AW288" s="125"/>
      <c r="AX288" s="125"/>
      <c r="AY288" s="96"/>
      <c r="AZ288" s="96"/>
      <c r="BA288" s="99"/>
    </row>
    <row r="289" spans="1:53" ht="12.75" customHeight="1" x14ac:dyDescent="0.25">
      <c r="A289" s="140">
        <v>70</v>
      </c>
      <c r="B289" s="143" t="str">
        <f>IFERROR(VLOOKUP($C289,[1]Списки!$A$1:$C$3999,2,0),"")</f>
        <v/>
      </c>
      <c r="C289" s="146"/>
      <c r="D289" s="149" t="str">
        <f>IFERROR(VLOOKUP($C289,[1]Списки!$A$1:$C$3999,3,0),"")</f>
        <v/>
      </c>
      <c r="E289" s="50"/>
      <c r="F289" s="34" t="str">
        <f>VLOOKUP(F$11,[1]Графік!$E$5:$H$32,3,0)</f>
        <v>ВВ</v>
      </c>
      <c r="G289" s="35" t="str">
        <f>VLOOKUP(G$11,[1]Графік!$E$5:$H$32,3,0)</f>
        <v>ВВ</v>
      </c>
      <c r="H289" s="35" t="str">
        <f>VLOOKUP(H$11,[1]Графік!$E$5:$H$32,3,0)</f>
        <v>Р</v>
      </c>
      <c r="I289" s="35" t="str">
        <f>VLOOKUP(I$11,[1]Графік!$E$5:$H$32,3,0)</f>
        <v>Р</v>
      </c>
      <c r="J289" s="35" t="str">
        <f>VLOOKUP(J$11,[1]Графік!$E$5:$H$32,3,0)</f>
        <v>Р</v>
      </c>
      <c r="K289" s="35" t="str">
        <f>VLOOKUP(K$11,[1]Графік!$E$5:$H$32,3,0)</f>
        <v>Р</v>
      </c>
      <c r="L289" s="35" t="str">
        <f>VLOOKUP(L$11,[1]Графік!$E$5:$H$32,3,0)</f>
        <v>ВВ</v>
      </c>
      <c r="M289" s="35" t="str">
        <f>VLOOKUP(M$11,[1]Графік!$E$5:$H$32,3,0)</f>
        <v>ВВ</v>
      </c>
      <c r="N289" s="35" t="str">
        <f>VLOOKUP(N$11,[1]Графік!$E$5:$H$32,3,0)</f>
        <v>Р</v>
      </c>
      <c r="O289" s="35" t="str">
        <f>VLOOKUP(O$11,[1]Графік!$E$5:$H$32,3,0)</f>
        <v>Р</v>
      </c>
      <c r="P289" s="35" t="str">
        <f>VLOOKUP(P$11,[1]Графік!$E$5:$H$32,3,0)</f>
        <v>Р</v>
      </c>
      <c r="Q289" s="35" t="str">
        <f>VLOOKUP(Q$11,[1]Графік!$E$5:$H$32,3,0)</f>
        <v>Р</v>
      </c>
      <c r="R289" s="35" t="str">
        <f>VLOOKUP(R$11,[1]Графік!$E$5:$H$32,3,0)</f>
        <v>ВВ</v>
      </c>
      <c r="S289" s="35" t="str">
        <f>VLOOKUP(S$11,[1]Графік!$E$5:$H$32,3,0)</f>
        <v>ВВ</v>
      </c>
      <c r="T289" s="35" t="str">
        <f>VLOOKUP(T$11,[1]Графік!$E$5:$H$32,3,0)</f>
        <v>Р</v>
      </c>
      <c r="U289" s="35" t="str">
        <f>VLOOKUP(U$11,[1]Графік!$E$5:$H$32,3,0)</f>
        <v>Р</v>
      </c>
      <c r="V289" s="35" t="str">
        <f>VLOOKUP(V$11,[1]Графік!$E$5:$H$32,3,0)</f>
        <v>Р</v>
      </c>
      <c r="W289" s="35" t="str">
        <f>VLOOKUP(W$11,[1]Графік!$E$5:$H$32,3,0)</f>
        <v>Р</v>
      </c>
      <c r="X289" s="35" t="str">
        <f>VLOOKUP(X$11,[1]Графік!$E$5:$H$32,3,0)</f>
        <v>ВВ</v>
      </c>
      <c r="Y289" s="35" t="str">
        <f>VLOOKUP(Y$11,[1]Графік!$E$5:$H$32,3,0)</f>
        <v>ВВ</v>
      </c>
      <c r="Z289" s="35" t="str">
        <f>VLOOKUP(Z$11,[1]Графік!$E$5:$H$32,3,0)</f>
        <v>Р</v>
      </c>
      <c r="AA289" s="35" t="str">
        <f>VLOOKUP(AA$11,[1]Графік!$E$5:$H$32,3,0)</f>
        <v>Р</v>
      </c>
      <c r="AB289" s="35" t="str">
        <f>VLOOKUP(AB$11,[1]Графік!$E$5:$H$32,3,0)</f>
        <v>Р</v>
      </c>
      <c r="AC289" s="35" t="str">
        <f>VLOOKUP(AC$11,[1]Графік!$E$5:$H$32,3,0)</f>
        <v>Р</v>
      </c>
      <c r="AD289" s="35" t="str">
        <f>VLOOKUP(AD$11,[1]Графік!$E$5:$H$32,3,0)</f>
        <v>ВВ</v>
      </c>
      <c r="AE289" s="35" t="str">
        <f>VLOOKUP(AE$11,[1]Графік!$E$5:$H$32,3,0)</f>
        <v>ВВ</v>
      </c>
      <c r="AF289" s="35" t="str">
        <f>VLOOKUP(AF$11,[1]Графік!$E$5:$H$32,3,0)</f>
        <v>Р</v>
      </c>
      <c r="AG289" s="35" t="str">
        <f>VLOOKUP(AG$11,[1]Графік!$E$5:$H$32,3,0)</f>
        <v>Р</v>
      </c>
      <c r="AH289" s="35"/>
      <c r="AI289" s="35"/>
      <c r="AJ289" s="36"/>
      <c r="AK289" s="162">
        <f ca="1">SUMIF($F289:$AJ292,"Р",$F290:$AJ290)</f>
        <v>144</v>
      </c>
      <c r="AL289" s="156">
        <f ca="1">SUMIF($F291:$AJ292,"НУ",$F292:$AJ292)</f>
        <v>0</v>
      </c>
      <c r="AM289" s="127">
        <f ca="1">SUMIF(F289:AJ292,"РВ",F290:AJ290)</f>
        <v>0</v>
      </c>
      <c r="AN289" s="130">
        <f ca="1">AK289+AL289+AM289</f>
        <v>144</v>
      </c>
      <c r="AO289" s="133">
        <f ca="1">AK289/8</f>
        <v>18</v>
      </c>
      <c r="AP289" s="136">
        <f>COUNTIF($F289:$AJ292,"=ВВ")</f>
        <v>10</v>
      </c>
      <c r="AQ289" s="136">
        <f>COUNTIF($F289:$AJ292,"=В")</f>
        <v>0</v>
      </c>
      <c r="AR289" s="124">
        <f>COUNTIF($F289:$AJ292,"=НА")</f>
        <v>0</v>
      </c>
      <c r="AS289" s="124">
        <f>COUNTIF(F289:AJ292,"=ТН")</f>
        <v>0</v>
      </c>
      <c r="AT289" s="124">
        <f>COUNTIF($F289:$AJ292,"=ВД")</f>
        <v>0</v>
      </c>
      <c r="AU289" s="124">
        <f>COUNTIF($F289:$AJ292,"=ВП")</f>
        <v>0</v>
      </c>
      <c r="AV289" s="124">
        <f>COUNTIF($F289:$AJ292,"=ДД")</f>
        <v>0</v>
      </c>
      <c r="AW289" s="124">
        <f>COUNTIF($F289:$AJ292,"=П")</f>
        <v>0</v>
      </c>
      <c r="AX289" s="124">
        <f>COUNTIF($F289:$AJ292,"=ПР")</f>
        <v>0</v>
      </c>
      <c r="AY289" s="95">
        <f>COUNTIF($F289:$AJ292,"=І")</f>
        <v>0</v>
      </c>
      <c r="AZ289" s="95">
        <f>COUNTIF($F289:$AJ292,"=НЗ")</f>
        <v>0</v>
      </c>
      <c r="BA289" s="97" t="str">
        <f>IF(C289&gt;1,[1]Графік!$H$36,"")</f>
        <v/>
      </c>
    </row>
    <row r="290" spans="1:53" ht="12.75" customHeight="1" x14ac:dyDescent="0.25">
      <c r="A290" s="141"/>
      <c r="B290" s="144"/>
      <c r="C290" s="147"/>
      <c r="D290" s="150"/>
      <c r="E290" s="51"/>
      <c r="F290" s="38" t="str">
        <f t="shared" ref="F290:AG290" si="138">IF(F289="Р",8,"")</f>
        <v/>
      </c>
      <c r="G290" s="39" t="str">
        <f t="shared" si="138"/>
        <v/>
      </c>
      <c r="H290" s="39">
        <f t="shared" si="138"/>
        <v>8</v>
      </c>
      <c r="I290" s="39">
        <f t="shared" si="138"/>
        <v>8</v>
      </c>
      <c r="J290" s="39">
        <f t="shared" si="138"/>
        <v>8</v>
      </c>
      <c r="K290" s="39">
        <f t="shared" si="138"/>
        <v>8</v>
      </c>
      <c r="L290" s="39" t="str">
        <f t="shared" si="138"/>
        <v/>
      </c>
      <c r="M290" s="39" t="str">
        <f t="shared" si="138"/>
        <v/>
      </c>
      <c r="N290" s="39">
        <f t="shared" si="138"/>
        <v>8</v>
      </c>
      <c r="O290" s="39">
        <f t="shared" si="138"/>
        <v>8</v>
      </c>
      <c r="P290" s="39">
        <f t="shared" si="138"/>
        <v>8</v>
      </c>
      <c r="Q290" s="39">
        <f t="shared" si="138"/>
        <v>8</v>
      </c>
      <c r="R290" s="39" t="str">
        <f t="shared" si="138"/>
        <v/>
      </c>
      <c r="S290" s="39" t="str">
        <f t="shared" si="138"/>
        <v/>
      </c>
      <c r="T290" s="39">
        <f t="shared" si="138"/>
        <v>8</v>
      </c>
      <c r="U290" s="39">
        <f t="shared" si="138"/>
        <v>8</v>
      </c>
      <c r="V290" s="39">
        <f t="shared" si="138"/>
        <v>8</v>
      </c>
      <c r="W290" s="39">
        <f t="shared" si="138"/>
        <v>8</v>
      </c>
      <c r="X290" s="39" t="str">
        <f t="shared" si="138"/>
        <v/>
      </c>
      <c r="Y290" s="39" t="str">
        <f t="shared" si="138"/>
        <v/>
      </c>
      <c r="Z290" s="39">
        <f t="shared" si="138"/>
        <v>8</v>
      </c>
      <c r="AA290" s="39">
        <f t="shared" si="138"/>
        <v>8</v>
      </c>
      <c r="AB290" s="39">
        <f t="shared" si="138"/>
        <v>8</v>
      </c>
      <c r="AC290" s="39">
        <f t="shared" si="138"/>
        <v>8</v>
      </c>
      <c r="AD290" s="39" t="str">
        <f t="shared" si="138"/>
        <v/>
      </c>
      <c r="AE290" s="39" t="str">
        <f t="shared" si="138"/>
        <v/>
      </c>
      <c r="AF290" s="39">
        <f t="shared" si="138"/>
        <v>8</v>
      </c>
      <c r="AG290" s="39">
        <f t="shared" si="138"/>
        <v>8</v>
      </c>
      <c r="AH290" s="39"/>
      <c r="AI290" s="39"/>
      <c r="AJ290" s="40"/>
      <c r="AK290" s="162"/>
      <c r="AL290" s="156"/>
      <c r="AM290" s="127"/>
      <c r="AN290" s="130"/>
      <c r="AO290" s="133"/>
      <c r="AP290" s="136"/>
      <c r="AQ290" s="136"/>
      <c r="AR290" s="124"/>
      <c r="AS290" s="124"/>
      <c r="AT290" s="124"/>
      <c r="AU290" s="124"/>
      <c r="AV290" s="124"/>
      <c r="AW290" s="124"/>
      <c r="AX290" s="124"/>
      <c r="AY290" s="95"/>
      <c r="AZ290" s="95"/>
      <c r="BA290" s="98"/>
    </row>
    <row r="291" spans="1:53" ht="12.75" customHeight="1" x14ac:dyDescent="0.25">
      <c r="A291" s="141"/>
      <c r="B291" s="144"/>
      <c r="C291" s="147"/>
      <c r="D291" s="150"/>
      <c r="E291" s="51"/>
      <c r="F291" s="42" t="str">
        <f t="shared" ref="F291:AJ291" si="139">IF(F292&gt;0,"НУ","")</f>
        <v/>
      </c>
      <c r="G291" s="43" t="str">
        <f t="shared" si="139"/>
        <v/>
      </c>
      <c r="H291" s="43" t="str">
        <f t="shared" si="139"/>
        <v/>
      </c>
      <c r="I291" s="43" t="str">
        <f t="shared" si="139"/>
        <v/>
      </c>
      <c r="J291" s="43" t="str">
        <f t="shared" si="139"/>
        <v/>
      </c>
      <c r="K291" s="43" t="str">
        <f t="shared" si="139"/>
        <v/>
      </c>
      <c r="L291" s="43" t="str">
        <f t="shared" si="139"/>
        <v/>
      </c>
      <c r="M291" s="43" t="str">
        <f t="shared" si="139"/>
        <v/>
      </c>
      <c r="N291" s="43" t="str">
        <f t="shared" si="139"/>
        <v/>
      </c>
      <c r="O291" s="43" t="str">
        <f t="shared" si="139"/>
        <v/>
      </c>
      <c r="P291" s="43" t="str">
        <f t="shared" si="139"/>
        <v/>
      </c>
      <c r="Q291" s="43" t="str">
        <f t="shared" si="139"/>
        <v/>
      </c>
      <c r="R291" s="43" t="str">
        <f t="shared" si="139"/>
        <v/>
      </c>
      <c r="S291" s="43" t="str">
        <f t="shared" si="139"/>
        <v/>
      </c>
      <c r="T291" s="43" t="str">
        <f t="shared" si="139"/>
        <v/>
      </c>
      <c r="U291" s="43" t="str">
        <f t="shared" si="139"/>
        <v/>
      </c>
      <c r="V291" s="43" t="str">
        <f t="shared" si="139"/>
        <v/>
      </c>
      <c r="W291" s="43" t="str">
        <f t="shared" si="139"/>
        <v/>
      </c>
      <c r="X291" s="43" t="str">
        <f t="shared" si="139"/>
        <v/>
      </c>
      <c r="Y291" s="43" t="str">
        <f t="shared" si="139"/>
        <v/>
      </c>
      <c r="Z291" s="43" t="str">
        <f t="shared" si="139"/>
        <v/>
      </c>
      <c r="AA291" s="43" t="str">
        <f t="shared" si="139"/>
        <v/>
      </c>
      <c r="AB291" s="43" t="str">
        <f t="shared" si="139"/>
        <v/>
      </c>
      <c r="AC291" s="43" t="str">
        <f t="shared" si="139"/>
        <v/>
      </c>
      <c r="AD291" s="43" t="str">
        <f t="shared" si="139"/>
        <v/>
      </c>
      <c r="AE291" s="43" t="str">
        <f t="shared" si="139"/>
        <v/>
      </c>
      <c r="AF291" s="43" t="str">
        <f t="shared" si="139"/>
        <v/>
      </c>
      <c r="AG291" s="43" t="str">
        <f t="shared" si="139"/>
        <v/>
      </c>
      <c r="AH291" s="44" t="str">
        <f t="shared" si="139"/>
        <v/>
      </c>
      <c r="AI291" s="44" t="str">
        <f t="shared" si="139"/>
        <v/>
      </c>
      <c r="AJ291" s="45" t="str">
        <f t="shared" si="139"/>
        <v/>
      </c>
      <c r="AK291" s="162"/>
      <c r="AL291" s="156"/>
      <c r="AM291" s="127"/>
      <c r="AN291" s="130"/>
      <c r="AO291" s="133"/>
      <c r="AP291" s="136"/>
      <c r="AQ291" s="136"/>
      <c r="AR291" s="124"/>
      <c r="AS291" s="124"/>
      <c r="AT291" s="124"/>
      <c r="AU291" s="124"/>
      <c r="AV291" s="124"/>
      <c r="AW291" s="124"/>
      <c r="AX291" s="124"/>
      <c r="AY291" s="95"/>
      <c r="AZ291" s="95"/>
      <c r="BA291" s="98"/>
    </row>
    <row r="292" spans="1:53" ht="13.5" customHeight="1" thickBot="1" x14ac:dyDescent="0.3">
      <c r="A292" s="142"/>
      <c r="B292" s="145"/>
      <c r="C292" s="148"/>
      <c r="D292" s="151"/>
      <c r="E292" s="52"/>
      <c r="F292" s="47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9"/>
      <c r="AK292" s="163"/>
      <c r="AL292" s="157"/>
      <c r="AM292" s="128"/>
      <c r="AN292" s="131"/>
      <c r="AO292" s="134"/>
      <c r="AP292" s="137"/>
      <c r="AQ292" s="137"/>
      <c r="AR292" s="125"/>
      <c r="AS292" s="125"/>
      <c r="AT292" s="125"/>
      <c r="AU292" s="125"/>
      <c r="AV292" s="125"/>
      <c r="AW292" s="125"/>
      <c r="AX292" s="125"/>
      <c r="AY292" s="96"/>
      <c r="AZ292" s="96"/>
      <c r="BA292" s="99"/>
    </row>
    <row r="293" spans="1:53" ht="12.75" customHeight="1" x14ac:dyDescent="0.25">
      <c r="A293" s="140">
        <v>71</v>
      </c>
      <c r="B293" s="143" t="str">
        <f>IFERROR(VLOOKUP($C293,[1]Списки!$A$1:$C$3999,2,0),"")</f>
        <v/>
      </c>
      <c r="C293" s="146"/>
      <c r="D293" s="149" t="str">
        <f>IFERROR(VLOOKUP($C293,[1]Списки!$A$1:$C$3999,3,0),"")</f>
        <v/>
      </c>
      <c r="E293" s="50"/>
      <c r="F293" s="34" t="str">
        <f>VLOOKUP(F$11,[1]Графік!$E$5:$H$32,3,0)</f>
        <v>ВВ</v>
      </c>
      <c r="G293" s="35" t="str">
        <f>VLOOKUP(G$11,[1]Графік!$E$5:$H$32,3,0)</f>
        <v>ВВ</v>
      </c>
      <c r="H293" s="35" t="str">
        <f>VLOOKUP(H$11,[1]Графік!$E$5:$H$32,3,0)</f>
        <v>Р</v>
      </c>
      <c r="I293" s="35" t="str">
        <f>VLOOKUP(I$11,[1]Графік!$E$5:$H$32,3,0)</f>
        <v>Р</v>
      </c>
      <c r="J293" s="35" t="str">
        <f>VLOOKUP(J$11,[1]Графік!$E$5:$H$32,3,0)</f>
        <v>Р</v>
      </c>
      <c r="K293" s="35" t="str">
        <f>VLOOKUP(K$11,[1]Графік!$E$5:$H$32,3,0)</f>
        <v>Р</v>
      </c>
      <c r="L293" s="35" t="str">
        <f>VLOOKUP(L$11,[1]Графік!$E$5:$H$32,3,0)</f>
        <v>ВВ</v>
      </c>
      <c r="M293" s="35" t="str">
        <f>VLOOKUP(M$11,[1]Графік!$E$5:$H$32,3,0)</f>
        <v>ВВ</v>
      </c>
      <c r="N293" s="35" t="str">
        <f>VLOOKUP(N$11,[1]Графік!$E$5:$H$32,3,0)</f>
        <v>Р</v>
      </c>
      <c r="O293" s="35" t="str">
        <f>VLOOKUP(O$11,[1]Графік!$E$5:$H$32,3,0)</f>
        <v>Р</v>
      </c>
      <c r="P293" s="35" t="str">
        <f>VLOOKUP(P$11,[1]Графік!$E$5:$H$32,3,0)</f>
        <v>Р</v>
      </c>
      <c r="Q293" s="35" t="str">
        <f>VLOOKUP(Q$11,[1]Графік!$E$5:$H$32,3,0)</f>
        <v>Р</v>
      </c>
      <c r="R293" s="35" t="str">
        <f>VLOOKUP(R$11,[1]Графік!$E$5:$H$32,3,0)</f>
        <v>ВВ</v>
      </c>
      <c r="S293" s="35" t="str">
        <f>VLOOKUP(S$11,[1]Графік!$E$5:$H$32,3,0)</f>
        <v>ВВ</v>
      </c>
      <c r="T293" s="35" t="str">
        <f>VLOOKUP(T$11,[1]Графік!$E$5:$H$32,3,0)</f>
        <v>Р</v>
      </c>
      <c r="U293" s="35" t="str">
        <f>VLOOKUP(U$11,[1]Графік!$E$5:$H$32,3,0)</f>
        <v>Р</v>
      </c>
      <c r="V293" s="35" t="str">
        <f>VLOOKUP(V$11,[1]Графік!$E$5:$H$32,3,0)</f>
        <v>Р</v>
      </c>
      <c r="W293" s="35" t="str">
        <f>VLOOKUP(W$11,[1]Графік!$E$5:$H$32,3,0)</f>
        <v>Р</v>
      </c>
      <c r="X293" s="35" t="str">
        <f>VLOOKUP(X$11,[1]Графік!$E$5:$H$32,3,0)</f>
        <v>ВВ</v>
      </c>
      <c r="Y293" s="35" t="str">
        <f>VLOOKUP(Y$11,[1]Графік!$E$5:$H$32,3,0)</f>
        <v>ВВ</v>
      </c>
      <c r="Z293" s="35" t="str">
        <f>VLOOKUP(Z$11,[1]Графік!$E$5:$H$32,3,0)</f>
        <v>Р</v>
      </c>
      <c r="AA293" s="35" t="str">
        <f>VLOOKUP(AA$11,[1]Графік!$E$5:$H$32,3,0)</f>
        <v>Р</v>
      </c>
      <c r="AB293" s="35" t="str">
        <f>VLOOKUP(AB$11,[1]Графік!$E$5:$H$32,3,0)</f>
        <v>Р</v>
      </c>
      <c r="AC293" s="35" t="str">
        <f>VLOOKUP(AC$11,[1]Графік!$E$5:$H$32,3,0)</f>
        <v>Р</v>
      </c>
      <c r="AD293" s="35" t="str">
        <f>VLOOKUP(AD$11,[1]Графік!$E$5:$H$32,3,0)</f>
        <v>ВВ</v>
      </c>
      <c r="AE293" s="35" t="str">
        <f>VLOOKUP(AE$11,[1]Графік!$E$5:$H$32,3,0)</f>
        <v>ВВ</v>
      </c>
      <c r="AF293" s="35" t="str">
        <f>VLOOKUP(AF$11,[1]Графік!$E$5:$H$32,3,0)</f>
        <v>Р</v>
      </c>
      <c r="AG293" s="35" t="str">
        <f>VLOOKUP(AG$11,[1]Графік!$E$5:$H$32,3,0)</f>
        <v>Р</v>
      </c>
      <c r="AH293" s="35"/>
      <c r="AI293" s="35"/>
      <c r="AJ293" s="36"/>
      <c r="AK293" s="162">
        <f ca="1">SUMIF($F293:$AJ296,"Р",$F294:$AJ294)</f>
        <v>144</v>
      </c>
      <c r="AL293" s="156">
        <f ca="1">SUMIF($F295:$AJ296,"НУ",$F296:$AJ296)</f>
        <v>0</v>
      </c>
      <c r="AM293" s="127">
        <f ca="1">SUMIF(F293:AJ296,"РВ",F294:AJ294)</f>
        <v>0</v>
      </c>
      <c r="AN293" s="130">
        <f ca="1">AK293+AL293+AM293</f>
        <v>144</v>
      </c>
      <c r="AO293" s="133">
        <f ca="1">AK293/8</f>
        <v>18</v>
      </c>
      <c r="AP293" s="136">
        <f>COUNTIF($F293:$AJ296,"=ВВ")</f>
        <v>10</v>
      </c>
      <c r="AQ293" s="136">
        <f>COUNTIF($F293:$AJ296,"=В")</f>
        <v>0</v>
      </c>
      <c r="AR293" s="124">
        <f>COUNTIF($F293:$AJ296,"=НА")</f>
        <v>0</v>
      </c>
      <c r="AS293" s="124">
        <f>COUNTIF(F293:AJ296,"=ТН")</f>
        <v>0</v>
      </c>
      <c r="AT293" s="124">
        <f>COUNTIF($F293:$AJ296,"=ВД")</f>
        <v>0</v>
      </c>
      <c r="AU293" s="124">
        <f>COUNTIF($F293:$AJ296,"=ВП")</f>
        <v>0</v>
      </c>
      <c r="AV293" s="124">
        <f>COUNTIF($F293:$AJ296,"=ДД")</f>
        <v>0</v>
      </c>
      <c r="AW293" s="124">
        <f>COUNTIF($F293:$AJ296,"=П")</f>
        <v>0</v>
      </c>
      <c r="AX293" s="124">
        <f>COUNTIF($F293:$AJ296,"=ПР")</f>
        <v>0</v>
      </c>
      <c r="AY293" s="95">
        <f>COUNTIF($F293:$AJ296,"=І")</f>
        <v>0</v>
      </c>
      <c r="AZ293" s="95">
        <f>COUNTIF($F293:$AJ296,"=НЗ")</f>
        <v>0</v>
      </c>
      <c r="BA293" s="97" t="str">
        <f>IF(C293&gt;1,[1]Графік!$H$36,"")</f>
        <v/>
      </c>
    </row>
    <row r="294" spans="1:53" ht="12.75" customHeight="1" x14ac:dyDescent="0.25">
      <c r="A294" s="141"/>
      <c r="B294" s="144"/>
      <c r="C294" s="147"/>
      <c r="D294" s="150"/>
      <c r="E294" s="51"/>
      <c r="F294" s="38" t="str">
        <f t="shared" ref="F294:AG294" si="140">IF(F293="Р",8,"")</f>
        <v/>
      </c>
      <c r="G294" s="39" t="str">
        <f t="shared" si="140"/>
        <v/>
      </c>
      <c r="H294" s="39">
        <f t="shared" si="140"/>
        <v>8</v>
      </c>
      <c r="I294" s="39">
        <f t="shared" si="140"/>
        <v>8</v>
      </c>
      <c r="J294" s="39">
        <f t="shared" si="140"/>
        <v>8</v>
      </c>
      <c r="K294" s="39">
        <f t="shared" si="140"/>
        <v>8</v>
      </c>
      <c r="L294" s="39" t="str">
        <f t="shared" si="140"/>
        <v/>
      </c>
      <c r="M294" s="39" t="str">
        <f t="shared" si="140"/>
        <v/>
      </c>
      <c r="N294" s="39">
        <f t="shared" si="140"/>
        <v>8</v>
      </c>
      <c r="O294" s="39">
        <f t="shared" si="140"/>
        <v>8</v>
      </c>
      <c r="P294" s="39">
        <f t="shared" si="140"/>
        <v>8</v>
      </c>
      <c r="Q294" s="39">
        <f t="shared" si="140"/>
        <v>8</v>
      </c>
      <c r="R294" s="39" t="str">
        <f t="shared" si="140"/>
        <v/>
      </c>
      <c r="S294" s="39" t="str">
        <f t="shared" si="140"/>
        <v/>
      </c>
      <c r="T294" s="39">
        <f t="shared" si="140"/>
        <v>8</v>
      </c>
      <c r="U294" s="39">
        <f t="shared" si="140"/>
        <v>8</v>
      </c>
      <c r="V294" s="39">
        <f t="shared" si="140"/>
        <v>8</v>
      </c>
      <c r="W294" s="39">
        <f t="shared" si="140"/>
        <v>8</v>
      </c>
      <c r="X294" s="39" t="str">
        <f t="shared" si="140"/>
        <v/>
      </c>
      <c r="Y294" s="39" t="str">
        <f t="shared" si="140"/>
        <v/>
      </c>
      <c r="Z294" s="39">
        <f t="shared" si="140"/>
        <v>8</v>
      </c>
      <c r="AA294" s="39">
        <f t="shared" si="140"/>
        <v>8</v>
      </c>
      <c r="AB294" s="39">
        <f t="shared" si="140"/>
        <v>8</v>
      </c>
      <c r="AC294" s="39">
        <f t="shared" si="140"/>
        <v>8</v>
      </c>
      <c r="AD294" s="39" t="str">
        <f t="shared" si="140"/>
        <v/>
      </c>
      <c r="AE294" s="39" t="str">
        <f t="shared" si="140"/>
        <v/>
      </c>
      <c r="AF294" s="39">
        <f t="shared" si="140"/>
        <v>8</v>
      </c>
      <c r="AG294" s="39">
        <f t="shared" si="140"/>
        <v>8</v>
      </c>
      <c r="AH294" s="39"/>
      <c r="AI294" s="39"/>
      <c r="AJ294" s="40"/>
      <c r="AK294" s="162"/>
      <c r="AL294" s="156"/>
      <c r="AM294" s="127"/>
      <c r="AN294" s="130"/>
      <c r="AO294" s="133"/>
      <c r="AP294" s="136"/>
      <c r="AQ294" s="136"/>
      <c r="AR294" s="124"/>
      <c r="AS294" s="124"/>
      <c r="AT294" s="124"/>
      <c r="AU294" s="124"/>
      <c r="AV294" s="124"/>
      <c r="AW294" s="124"/>
      <c r="AX294" s="124"/>
      <c r="AY294" s="95"/>
      <c r="AZ294" s="95"/>
      <c r="BA294" s="98"/>
    </row>
    <row r="295" spans="1:53" ht="12.75" customHeight="1" x14ac:dyDescent="0.25">
      <c r="A295" s="141"/>
      <c r="B295" s="144"/>
      <c r="C295" s="147"/>
      <c r="D295" s="150"/>
      <c r="E295" s="51"/>
      <c r="F295" s="42" t="str">
        <f t="shared" ref="F295:AJ295" si="141">IF(F296&gt;0,"НУ","")</f>
        <v/>
      </c>
      <c r="G295" s="43" t="str">
        <f t="shared" si="141"/>
        <v/>
      </c>
      <c r="H295" s="43" t="str">
        <f t="shared" si="141"/>
        <v/>
      </c>
      <c r="I295" s="43" t="str">
        <f t="shared" si="141"/>
        <v/>
      </c>
      <c r="J295" s="43" t="str">
        <f t="shared" si="141"/>
        <v/>
      </c>
      <c r="K295" s="43" t="str">
        <f t="shared" si="141"/>
        <v/>
      </c>
      <c r="L295" s="43" t="str">
        <f t="shared" si="141"/>
        <v/>
      </c>
      <c r="M295" s="43" t="str">
        <f t="shared" si="141"/>
        <v/>
      </c>
      <c r="N295" s="43" t="str">
        <f t="shared" si="141"/>
        <v/>
      </c>
      <c r="O295" s="43" t="str">
        <f t="shared" si="141"/>
        <v/>
      </c>
      <c r="P295" s="43" t="str">
        <f t="shared" si="141"/>
        <v/>
      </c>
      <c r="Q295" s="43" t="str">
        <f t="shared" si="141"/>
        <v/>
      </c>
      <c r="R295" s="43" t="str">
        <f t="shared" si="141"/>
        <v/>
      </c>
      <c r="S295" s="43" t="str">
        <f t="shared" si="141"/>
        <v/>
      </c>
      <c r="T295" s="43" t="str">
        <f t="shared" si="141"/>
        <v/>
      </c>
      <c r="U295" s="43" t="str">
        <f t="shared" si="141"/>
        <v/>
      </c>
      <c r="V295" s="43" t="str">
        <f t="shared" si="141"/>
        <v/>
      </c>
      <c r="W295" s="43" t="str">
        <f t="shared" si="141"/>
        <v/>
      </c>
      <c r="X295" s="43" t="str">
        <f t="shared" si="141"/>
        <v/>
      </c>
      <c r="Y295" s="43" t="str">
        <f t="shared" si="141"/>
        <v/>
      </c>
      <c r="Z295" s="43" t="str">
        <f t="shared" si="141"/>
        <v/>
      </c>
      <c r="AA295" s="43" t="str">
        <f t="shared" si="141"/>
        <v/>
      </c>
      <c r="AB295" s="43" t="str">
        <f t="shared" si="141"/>
        <v/>
      </c>
      <c r="AC295" s="43" t="str">
        <f t="shared" si="141"/>
        <v/>
      </c>
      <c r="AD295" s="43" t="str">
        <f t="shared" si="141"/>
        <v/>
      </c>
      <c r="AE295" s="43" t="str">
        <f t="shared" si="141"/>
        <v/>
      </c>
      <c r="AF295" s="43" t="str">
        <f t="shared" si="141"/>
        <v/>
      </c>
      <c r="AG295" s="43" t="str">
        <f t="shared" si="141"/>
        <v/>
      </c>
      <c r="AH295" s="44" t="str">
        <f t="shared" si="141"/>
        <v/>
      </c>
      <c r="AI295" s="44" t="str">
        <f t="shared" si="141"/>
        <v/>
      </c>
      <c r="AJ295" s="45" t="str">
        <f t="shared" si="141"/>
        <v/>
      </c>
      <c r="AK295" s="162"/>
      <c r="AL295" s="156"/>
      <c r="AM295" s="127"/>
      <c r="AN295" s="130"/>
      <c r="AO295" s="133"/>
      <c r="AP295" s="136"/>
      <c r="AQ295" s="136"/>
      <c r="AR295" s="124"/>
      <c r="AS295" s="124"/>
      <c r="AT295" s="124"/>
      <c r="AU295" s="124"/>
      <c r="AV295" s="124"/>
      <c r="AW295" s="124"/>
      <c r="AX295" s="124"/>
      <c r="AY295" s="95"/>
      <c r="AZ295" s="95"/>
      <c r="BA295" s="98"/>
    </row>
    <row r="296" spans="1:53" ht="13.5" customHeight="1" thickBot="1" x14ac:dyDescent="0.3">
      <c r="A296" s="142"/>
      <c r="B296" s="145"/>
      <c r="C296" s="148"/>
      <c r="D296" s="151"/>
      <c r="E296" s="52"/>
      <c r="F296" s="47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9"/>
      <c r="AK296" s="163"/>
      <c r="AL296" s="157"/>
      <c r="AM296" s="128"/>
      <c r="AN296" s="131"/>
      <c r="AO296" s="134"/>
      <c r="AP296" s="137"/>
      <c r="AQ296" s="137"/>
      <c r="AR296" s="125"/>
      <c r="AS296" s="125"/>
      <c r="AT296" s="125"/>
      <c r="AU296" s="125"/>
      <c r="AV296" s="125"/>
      <c r="AW296" s="125"/>
      <c r="AX296" s="125"/>
      <c r="AY296" s="96"/>
      <c r="AZ296" s="96"/>
      <c r="BA296" s="99"/>
    </row>
    <row r="297" spans="1:53" ht="12.75" customHeight="1" x14ac:dyDescent="0.25">
      <c r="A297" s="140">
        <v>72</v>
      </c>
      <c r="B297" s="143" t="str">
        <f>IFERROR(VLOOKUP($C297,[1]Списки!$A$1:$C$3999,2,0),"")</f>
        <v/>
      </c>
      <c r="C297" s="146"/>
      <c r="D297" s="149" t="str">
        <f>IFERROR(VLOOKUP($C297,[1]Списки!$A$1:$C$3999,3,0),"")</f>
        <v/>
      </c>
      <c r="E297" s="50"/>
      <c r="F297" s="34" t="str">
        <f>VLOOKUP(F$11,[1]Графік!$E$5:$H$32,3,0)</f>
        <v>ВВ</v>
      </c>
      <c r="G297" s="35" t="str">
        <f>VLOOKUP(G$11,[1]Графік!$E$5:$H$32,3,0)</f>
        <v>ВВ</v>
      </c>
      <c r="H297" s="35" t="str">
        <f>VLOOKUP(H$11,[1]Графік!$E$5:$H$32,3,0)</f>
        <v>Р</v>
      </c>
      <c r="I297" s="35" t="str">
        <f>VLOOKUP(I$11,[1]Графік!$E$5:$H$32,3,0)</f>
        <v>Р</v>
      </c>
      <c r="J297" s="35" t="str">
        <f>VLOOKUP(J$11,[1]Графік!$E$5:$H$32,3,0)</f>
        <v>Р</v>
      </c>
      <c r="K297" s="35" t="str">
        <f>VLOOKUP(K$11,[1]Графік!$E$5:$H$32,3,0)</f>
        <v>Р</v>
      </c>
      <c r="L297" s="35" t="str">
        <f>VLOOKUP(L$11,[1]Графік!$E$5:$H$32,3,0)</f>
        <v>ВВ</v>
      </c>
      <c r="M297" s="35" t="str">
        <f>VLOOKUP(M$11,[1]Графік!$E$5:$H$32,3,0)</f>
        <v>ВВ</v>
      </c>
      <c r="N297" s="35" t="str">
        <f>VLOOKUP(N$11,[1]Графік!$E$5:$H$32,3,0)</f>
        <v>Р</v>
      </c>
      <c r="O297" s="35" t="str">
        <f>VLOOKUP(O$11,[1]Графік!$E$5:$H$32,3,0)</f>
        <v>Р</v>
      </c>
      <c r="P297" s="35" t="str">
        <f>VLOOKUP(P$11,[1]Графік!$E$5:$H$32,3,0)</f>
        <v>Р</v>
      </c>
      <c r="Q297" s="35" t="str">
        <f>VLOOKUP(Q$11,[1]Графік!$E$5:$H$32,3,0)</f>
        <v>Р</v>
      </c>
      <c r="R297" s="35" t="str">
        <f>VLOOKUP(R$11,[1]Графік!$E$5:$H$32,3,0)</f>
        <v>ВВ</v>
      </c>
      <c r="S297" s="35" t="str">
        <f>VLOOKUP(S$11,[1]Графік!$E$5:$H$32,3,0)</f>
        <v>ВВ</v>
      </c>
      <c r="T297" s="35" t="str">
        <f>VLOOKUP(T$11,[1]Графік!$E$5:$H$32,3,0)</f>
        <v>Р</v>
      </c>
      <c r="U297" s="35" t="str">
        <f>VLOOKUP(U$11,[1]Графік!$E$5:$H$32,3,0)</f>
        <v>Р</v>
      </c>
      <c r="V297" s="35" t="str">
        <f>VLOOKUP(V$11,[1]Графік!$E$5:$H$32,3,0)</f>
        <v>Р</v>
      </c>
      <c r="W297" s="35" t="str">
        <f>VLOOKUP(W$11,[1]Графік!$E$5:$H$32,3,0)</f>
        <v>Р</v>
      </c>
      <c r="X297" s="35" t="str">
        <f>VLOOKUP(X$11,[1]Графік!$E$5:$H$32,3,0)</f>
        <v>ВВ</v>
      </c>
      <c r="Y297" s="35" t="str">
        <f>VLOOKUP(Y$11,[1]Графік!$E$5:$H$32,3,0)</f>
        <v>ВВ</v>
      </c>
      <c r="Z297" s="35" t="str">
        <f>VLOOKUP(Z$11,[1]Графік!$E$5:$H$32,3,0)</f>
        <v>Р</v>
      </c>
      <c r="AA297" s="35" t="str">
        <f>VLOOKUP(AA$11,[1]Графік!$E$5:$H$32,3,0)</f>
        <v>Р</v>
      </c>
      <c r="AB297" s="35" t="str">
        <f>VLOOKUP(AB$11,[1]Графік!$E$5:$H$32,3,0)</f>
        <v>Р</v>
      </c>
      <c r="AC297" s="35" t="str">
        <f>VLOOKUP(AC$11,[1]Графік!$E$5:$H$32,3,0)</f>
        <v>Р</v>
      </c>
      <c r="AD297" s="35" t="str">
        <f>VLOOKUP(AD$11,[1]Графік!$E$5:$H$32,3,0)</f>
        <v>ВВ</v>
      </c>
      <c r="AE297" s="35" t="str">
        <f>VLOOKUP(AE$11,[1]Графік!$E$5:$H$32,3,0)</f>
        <v>ВВ</v>
      </c>
      <c r="AF297" s="35" t="str">
        <f>VLOOKUP(AF$11,[1]Графік!$E$5:$H$32,3,0)</f>
        <v>Р</v>
      </c>
      <c r="AG297" s="35" t="str">
        <f>VLOOKUP(AG$11,[1]Графік!$E$5:$H$32,3,0)</f>
        <v>Р</v>
      </c>
      <c r="AH297" s="35"/>
      <c r="AI297" s="35"/>
      <c r="AJ297" s="36"/>
      <c r="AK297" s="162">
        <f ca="1">SUMIF($F297:$AJ300,"Р",$F298:$AJ298)</f>
        <v>144</v>
      </c>
      <c r="AL297" s="156">
        <f ca="1">SUMIF($F299:$AJ300,"НУ",$F300:$AJ300)</f>
        <v>0</v>
      </c>
      <c r="AM297" s="127">
        <f ca="1">SUMIF(F297:AJ300,"РВ",F298:AJ298)</f>
        <v>0</v>
      </c>
      <c r="AN297" s="130">
        <f ca="1">AK297+AL297+AM297</f>
        <v>144</v>
      </c>
      <c r="AO297" s="133">
        <f ca="1">AK297/8</f>
        <v>18</v>
      </c>
      <c r="AP297" s="136">
        <f>COUNTIF($F297:$AJ300,"=ВВ")</f>
        <v>10</v>
      </c>
      <c r="AQ297" s="136">
        <f>COUNTIF($F297:$AJ300,"=В")</f>
        <v>0</v>
      </c>
      <c r="AR297" s="124">
        <f>COUNTIF($F297:$AJ300,"=НА")</f>
        <v>0</v>
      </c>
      <c r="AS297" s="124">
        <f>COUNTIF(F297:AJ300,"=ТН")</f>
        <v>0</v>
      </c>
      <c r="AT297" s="124">
        <f>COUNTIF($F297:$AJ300,"=ВД")</f>
        <v>0</v>
      </c>
      <c r="AU297" s="124">
        <f>COUNTIF($F297:$AJ300,"=ВП")</f>
        <v>0</v>
      </c>
      <c r="AV297" s="124">
        <f>COUNTIF($F297:$AJ300,"=ДД")</f>
        <v>0</v>
      </c>
      <c r="AW297" s="124">
        <f>COUNTIF($F297:$AJ300,"=П")</f>
        <v>0</v>
      </c>
      <c r="AX297" s="124">
        <f>COUNTIF($F297:$AJ300,"=ПР")</f>
        <v>0</v>
      </c>
      <c r="AY297" s="95">
        <f>COUNTIF($F297:$AJ300,"=І")</f>
        <v>0</v>
      </c>
      <c r="AZ297" s="95">
        <f>COUNTIF($F297:$AJ300,"=НЗ")</f>
        <v>0</v>
      </c>
      <c r="BA297" s="97" t="str">
        <f>IF(C297&gt;1,[1]Графік!$H$36,"")</f>
        <v/>
      </c>
    </row>
    <row r="298" spans="1:53" ht="12.75" customHeight="1" x14ac:dyDescent="0.25">
      <c r="A298" s="141"/>
      <c r="B298" s="144"/>
      <c r="C298" s="147"/>
      <c r="D298" s="150"/>
      <c r="E298" s="51"/>
      <c r="F298" s="38" t="str">
        <f t="shared" ref="F298:AG298" si="142">IF(F297="Р",8,"")</f>
        <v/>
      </c>
      <c r="G298" s="39" t="str">
        <f t="shared" si="142"/>
        <v/>
      </c>
      <c r="H298" s="39">
        <f t="shared" si="142"/>
        <v>8</v>
      </c>
      <c r="I298" s="39">
        <f t="shared" si="142"/>
        <v>8</v>
      </c>
      <c r="J298" s="39">
        <f t="shared" si="142"/>
        <v>8</v>
      </c>
      <c r="K298" s="39">
        <f t="shared" si="142"/>
        <v>8</v>
      </c>
      <c r="L298" s="39" t="str">
        <f t="shared" si="142"/>
        <v/>
      </c>
      <c r="M298" s="39" t="str">
        <f t="shared" si="142"/>
        <v/>
      </c>
      <c r="N298" s="39">
        <f t="shared" si="142"/>
        <v>8</v>
      </c>
      <c r="O298" s="39">
        <f t="shared" si="142"/>
        <v>8</v>
      </c>
      <c r="P298" s="39">
        <f t="shared" si="142"/>
        <v>8</v>
      </c>
      <c r="Q298" s="39">
        <f t="shared" si="142"/>
        <v>8</v>
      </c>
      <c r="R298" s="39" t="str">
        <f t="shared" si="142"/>
        <v/>
      </c>
      <c r="S298" s="39" t="str">
        <f t="shared" si="142"/>
        <v/>
      </c>
      <c r="T298" s="39">
        <f t="shared" si="142"/>
        <v>8</v>
      </c>
      <c r="U298" s="39">
        <f t="shared" si="142"/>
        <v>8</v>
      </c>
      <c r="V298" s="39">
        <f t="shared" si="142"/>
        <v>8</v>
      </c>
      <c r="W298" s="39">
        <f t="shared" si="142"/>
        <v>8</v>
      </c>
      <c r="X298" s="39" t="str">
        <f t="shared" si="142"/>
        <v/>
      </c>
      <c r="Y298" s="39" t="str">
        <f t="shared" si="142"/>
        <v/>
      </c>
      <c r="Z298" s="39">
        <f t="shared" si="142"/>
        <v>8</v>
      </c>
      <c r="AA298" s="39">
        <f t="shared" si="142"/>
        <v>8</v>
      </c>
      <c r="AB298" s="39">
        <f t="shared" si="142"/>
        <v>8</v>
      </c>
      <c r="AC298" s="39">
        <f t="shared" si="142"/>
        <v>8</v>
      </c>
      <c r="AD298" s="39" t="str">
        <f t="shared" si="142"/>
        <v/>
      </c>
      <c r="AE298" s="39" t="str">
        <f t="shared" si="142"/>
        <v/>
      </c>
      <c r="AF298" s="39">
        <f t="shared" si="142"/>
        <v>8</v>
      </c>
      <c r="AG298" s="39">
        <f t="shared" si="142"/>
        <v>8</v>
      </c>
      <c r="AH298" s="39"/>
      <c r="AI298" s="39"/>
      <c r="AJ298" s="40"/>
      <c r="AK298" s="162"/>
      <c r="AL298" s="156"/>
      <c r="AM298" s="127"/>
      <c r="AN298" s="130"/>
      <c r="AO298" s="133"/>
      <c r="AP298" s="136"/>
      <c r="AQ298" s="136"/>
      <c r="AR298" s="124"/>
      <c r="AS298" s="124"/>
      <c r="AT298" s="124"/>
      <c r="AU298" s="124"/>
      <c r="AV298" s="124"/>
      <c r="AW298" s="124"/>
      <c r="AX298" s="124"/>
      <c r="AY298" s="95"/>
      <c r="AZ298" s="95"/>
      <c r="BA298" s="98"/>
    </row>
    <row r="299" spans="1:53" ht="12.75" customHeight="1" x14ac:dyDescent="0.25">
      <c r="A299" s="141"/>
      <c r="B299" s="144"/>
      <c r="C299" s="147"/>
      <c r="D299" s="150"/>
      <c r="E299" s="51"/>
      <c r="F299" s="42" t="str">
        <f t="shared" ref="F299:AJ299" si="143">IF(F300&gt;0,"НУ","")</f>
        <v/>
      </c>
      <c r="G299" s="43" t="str">
        <f t="shared" si="143"/>
        <v/>
      </c>
      <c r="H299" s="43" t="str">
        <f t="shared" si="143"/>
        <v/>
      </c>
      <c r="I299" s="43" t="str">
        <f t="shared" si="143"/>
        <v/>
      </c>
      <c r="J299" s="43" t="str">
        <f t="shared" si="143"/>
        <v/>
      </c>
      <c r="K299" s="43" t="str">
        <f t="shared" si="143"/>
        <v/>
      </c>
      <c r="L299" s="43" t="str">
        <f t="shared" si="143"/>
        <v/>
      </c>
      <c r="M299" s="43" t="str">
        <f t="shared" si="143"/>
        <v/>
      </c>
      <c r="N299" s="43" t="str">
        <f t="shared" si="143"/>
        <v/>
      </c>
      <c r="O299" s="43" t="str">
        <f t="shared" si="143"/>
        <v/>
      </c>
      <c r="P299" s="43" t="str">
        <f t="shared" si="143"/>
        <v/>
      </c>
      <c r="Q299" s="43" t="str">
        <f t="shared" si="143"/>
        <v/>
      </c>
      <c r="R299" s="43" t="str">
        <f t="shared" si="143"/>
        <v/>
      </c>
      <c r="S299" s="43" t="str">
        <f t="shared" si="143"/>
        <v/>
      </c>
      <c r="T299" s="43" t="str">
        <f t="shared" si="143"/>
        <v/>
      </c>
      <c r="U299" s="43" t="str">
        <f t="shared" si="143"/>
        <v/>
      </c>
      <c r="V299" s="43" t="str">
        <f t="shared" si="143"/>
        <v/>
      </c>
      <c r="W299" s="43" t="str">
        <f t="shared" si="143"/>
        <v/>
      </c>
      <c r="X299" s="43" t="str">
        <f t="shared" si="143"/>
        <v/>
      </c>
      <c r="Y299" s="43" t="str">
        <f t="shared" si="143"/>
        <v/>
      </c>
      <c r="Z299" s="43" t="str">
        <f t="shared" si="143"/>
        <v/>
      </c>
      <c r="AA299" s="43" t="str">
        <f t="shared" si="143"/>
        <v/>
      </c>
      <c r="AB299" s="43" t="str">
        <f t="shared" si="143"/>
        <v/>
      </c>
      <c r="AC299" s="43" t="str">
        <f t="shared" si="143"/>
        <v/>
      </c>
      <c r="AD299" s="43" t="str">
        <f t="shared" si="143"/>
        <v/>
      </c>
      <c r="AE299" s="43" t="str">
        <f t="shared" si="143"/>
        <v/>
      </c>
      <c r="AF299" s="43" t="str">
        <f t="shared" si="143"/>
        <v/>
      </c>
      <c r="AG299" s="43" t="str">
        <f t="shared" si="143"/>
        <v/>
      </c>
      <c r="AH299" s="44" t="str">
        <f t="shared" si="143"/>
        <v/>
      </c>
      <c r="AI299" s="44" t="str">
        <f t="shared" si="143"/>
        <v/>
      </c>
      <c r="AJ299" s="45" t="str">
        <f t="shared" si="143"/>
        <v/>
      </c>
      <c r="AK299" s="162"/>
      <c r="AL299" s="156"/>
      <c r="AM299" s="127"/>
      <c r="AN299" s="130"/>
      <c r="AO299" s="133"/>
      <c r="AP299" s="136"/>
      <c r="AQ299" s="136"/>
      <c r="AR299" s="124"/>
      <c r="AS299" s="124"/>
      <c r="AT299" s="124"/>
      <c r="AU299" s="124"/>
      <c r="AV299" s="124"/>
      <c r="AW299" s="124"/>
      <c r="AX299" s="124"/>
      <c r="AY299" s="95"/>
      <c r="AZ299" s="95"/>
      <c r="BA299" s="98"/>
    </row>
    <row r="300" spans="1:53" ht="13.5" customHeight="1" thickBot="1" x14ac:dyDescent="0.3">
      <c r="A300" s="142"/>
      <c r="B300" s="145"/>
      <c r="C300" s="148"/>
      <c r="D300" s="151"/>
      <c r="E300" s="52"/>
      <c r="F300" s="47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9"/>
      <c r="AK300" s="163"/>
      <c r="AL300" s="157"/>
      <c r="AM300" s="128"/>
      <c r="AN300" s="131"/>
      <c r="AO300" s="134"/>
      <c r="AP300" s="137"/>
      <c r="AQ300" s="137"/>
      <c r="AR300" s="125"/>
      <c r="AS300" s="125"/>
      <c r="AT300" s="125"/>
      <c r="AU300" s="125"/>
      <c r="AV300" s="125"/>
      <c r="AW300" s="125"/>
      <c r="AX300" s="125"/>
      <c r="AY300" s="96"/>
      <c r="AZ300" s="96"/>
      <c r="BA300" s="99"/>
    </row>
    <row r="301" spans="1:53" ht="12.75" customHeight="1" x14ac:dyDescent="0.25">
      <c r="A301" s="140">
        <v>73</v>
      </c>
      <c r="B301" s="143" t="str">
        <f>IFERROR(VLOOKUP($C301,[1]Списки!$A$1:$C$3999,2,0),"")</f>
        <v/>
      </c>
      <c r="C301" s="146"/>
      <c r="D301" s="149" t="str">
        <f>IFERROR(VLOOKUP($C301,[1]Списки!$A$1:$C$3999,3,0),"")</f>
        <v/>
      </c>
      <c r="E301" s="50"/>
      <c r="F301" s="34" t="str">
        <f>VLOOKUP(F$11,[1]Графік!$E$5:$H$32,3,0)</f>
        <v>ВВ</v>
      </c>
      <c r="G301" s="35" t="str">
        <f>VLOOKUP(G$11,[1]Графік!$E$5:$H$32,3,0)</f>
        <v>ВВ</v>
      </c>
      <c r="H301" s="35" t="str">
        <f>VLOOKUP(H$11,[1]Графік!$E$5:$H$32,3,0)</f>
        <v>Р</v>
      </c>
      <c r="I301" s="35" t="str">
        <f>VLOOKUP(I$11,[1]Графік!$E$5:$H$32,3,0)</f>
        <v>Р</v>
      </c>
      <c r="J301" s="35" t="str">
        <f>VLOOKUP(J$11,[1]Графік!$E$5:$H$32,3,0)</f>
        <v>Р</v>
      </c>
      <c r="K301" s="35" t="str">
        <f>VLOOKUP(K$11,[1]Графік!$E$5:$H$32,3,0)</f>
        <v>Р</v>
      </c>
      <c r="L301" s="35" t="str">
        <f>VLOOKUP(L$11,[1]Графік!$E$5:$H$32,3,0)</f>
        <v>ВВ</v>
      </c>
      <c r="M301" s="35" t="str">
        <f>VLOOKUP(M$11,[1]Графік!$E$5:$H$32,3,0)</f>
        <v>ВВ</v>
      </c>
      <c r="N301" s="35" t="str">
        <f>VLOOKUP(N$11,[1]Графік!$E$5:$H$32,3,0)</f>
        <v>Р</v>
      </c>
      <c r="O301" s="35" t="str">
        <f>VLOOKUP(O$11,[1]Графік!$E$5:$H$32,3,0)</f>
        <v>Р</v>
      </c>
      <c r="P301" s="35" t="str">
        <f>VLOOKUP(P$11,[1]Графік!$E$5:$H$32,3,0)</f>
        <v>Р</v>
      </c>
      <c r="Q301" s="35" t="str">
        <f>VLOOKUP(Q$11,[1]Графік!$E$5:$H$32,3,0)</f>
        <v>Р</v>
      </c>
      <c r="R301" s="35" t="str">
        <f>VLOOKUP(R$11,[1]Графік!$E$5:$H$32,3,0)</f>
        <v>ВВ</v>
      </c>
      <c r="S301" s="35" t="str">
        <f>VLOOKUP(S$11,[1]Графік!$E$5:$H$32,3,0)</f>
        <v>ВВ</v>
      </c>
      <c r="T301" s="35" t="str">
        <f>VLOOKUP(T$11,[1]Графік!$E$5:$H$32,3,0)</f>
        <v>Р</v>
      </c>
      <c r="U301" s="35" t="str">
        <f>VLOOKUP(U$11,[1]Графік!$E$5:$H$32,3,0)</f>
        <v>Р</v>
      </c>
      <c r="V301" s="35" t="str">
        <f>VLOOKUP(V$11,[1]Графік!$E$5:$H$32,3,0)</f>
        <v>Р</v>
      </c>
      <c r="W301" s="35" t="str">
        <f>VLOOKUP(W$11,[1]Графік!$E$5:$H$32,3,0)</f>
        <v>Р</v>
      </c>
      <c r="X301" s="35" t="str">
        <f>VLOOKUP(X$11,[1]Графік!$E$5:$H$32,3,0)</f>
        <v>ВВ</v>
      </c>
      <c r="Y301" s="35" t="str">
        <f>VLOOKUP(Y$11,[1]Графік!$E$5:$H$32,3,0)</f>
        <v>ВВ</v>
      </c>
      <c r="Z301" s="35" t="str">
        <f>VLOOKUP(Z$11,[1]Графік!$E$5:$H$32,3,0)</f>
        <v>Р</v>
      </c>
      <c r="AA301" s="35" t="str">
        <f>VLOOKUP(AA$11,[1]Графік!$E$5:$H$32,3,0)</f>
        <v>Р</v>
      </c>
      <c r="AB301" s="35" t="str">
        <f>VLOOKUP(AB$11,[1]Графік!$E$5:$H$32,3,0)</f>
        <v>Р</v>
      </c>
      <c r="AC301" s="35" t="str">
        <f>VLOOKUP(AC$11,[1]Графік!$E$5:$H$32,3,0)</f>
        <v>Р</v>
      </c>
      <c r="AD301" s="35" t="str">
        <f>VLOOKUP(AD$11,[1]Графік!$E$5:$H$32,3,0)</f>
        <v>ВВ</v>
      </c>
      <c r="AE301" s="35" t="str">
        <f>VLOOKUP(AE$11,[1]Графік!$E$5:$H$32,3,0)</f>
        <v>ВВ</v>
      </c>
      <c r="AF301" s="35" t="str">
        <f>VLOOKUP(AF$11,[1]Графік!$E$5:$H$32,3,0)</f>
        <v>Р</v>
      </c>
      <c r="AG301" s="35" t="str">
        <f>VLOOKUP(AG$11,[1]Графік!$E$5:$H$32,3,0)</f>
        <v>Р</v>
      </c>
      <c r="AH301" s="35"/>
      <c r="AI301" s="35"/>
      <c r="AJ301" s="36"/>
      <c r="AK301" s="162">
        <f ca="1">SUMIF($F301:$AJ304,"Р",$F302:$AJ302)</f>
        <v>144</v>
      </c>
      <c r="AL301" s="156">
        <f ca="1">SUMIF($F303:$AJ304,"НУ",$F304:$AJ304)</f>
        <v>0</v>
      </c>
      <c r="AM301" s="127">
        <f ca="1">SUMIF(F301:AJ304,"РВ",F302:AJ302)</f>
        <v>0</v>
      </c>
      <c r="AN301" s="130">
        <f ca="1">AK301+AL301+AM301</f>
        <v>144</v>
      </c>
      <c r="AO301" s="133">
        <f ca="1">AK301/8</f>
        <v>18</v>
      </c>
      <c r="AP301" s="136">
        <f>COUNTIF($F301:$AJ304,"=ВВ")</f>
        <v>10</v>
      </c>
      <c r="AQ301" s="136">
        <f>COUNTIF($F301:$AJ304,"=В")</f>
        <v>0</v>
      </c>
      <c r="AR301" s="124">
        <f>COUNTIF($F301:$AJ304,"=НА")</f>
        <v>0</v>
      </c>
      <c r="AS301" s="124">
        <f>COUNTIF(F301:AJ304,"=ТН")</f>
        <v>0</v>
      </c>
      <c r="AT301" s="124">
        <f>COUNTIF($F301:$AJ304,"=ВД")</f>
        <v>0</v>
      </c>
      <c r="AU301" s="124">
        <f>COUNTIF($F301:$AJ304,"=ВП")</f>
        <v>0</v>
      </c>
      <c r="AV301" s="124">
        <f>COUNTIF($F301:$AJ304,"=ДД")</f>
        <v>0</v>
      </c>
      <c r="AW301" s="124">
        <f>COUNTIF($F301:$AJ304,"=П")</f>
        <v>0</v>
      </c>
      <c r="AX301" s="124">
        <f>COUNTIF($F301:$AJ304,"=ПР")</f>
        <v>0</v>
      </c>
      <c r="AY301" s="95">
        <f>COUNTIF($F301:$AJ304,"=І")</f>
        <v>0</v>
      </c>
      <c r="AZ301" s="95">
        <f>COUNTIF($F301:$AJ304,"=НЗ")</f>
        <v>0</v>
      </c>
      <c r="BA301" s="97" t="str">
        <f>IF(C301&gt;1,[1]Графік!$H$36,"")</f>
        <v/>
      </c>
    </row>
    <row r="302" spans="1:53" ht="12.75" customHeight="1" x14ac:dyDescent="0.25">
      <c r="A302" s="141"/>
      <c r="B302" s="144"/>
      <c r="C302" s="147"/>
      <c r="D302" s="150"/>
      <c r="E302" s="51"/>
      <c r="F302" s="38" t="str">
        <f t="shared" ref="F302:AG302" si="144">IF(F301="Р",8,"")</f>
        <v/>
      </c>
      <c r="G302" s="39" t="str">
        <f t="shared" si="144"/>
        <v/>
      </c>
      <c r="H302" s="39">
        <f t="shared" si="144"/>
        <v>8</v>
      </c>
      <c r="I302" s="39">
        <f t="shared" si="144"/>
        <v>8</v>
      </c>
      <c r="J302" s="39">
        <f t="shared" si="144"/>
        <v>8</v>
      </c>
      <c r="K302" s="39">
        <f t="shared" si="144"/>
        <v>8</v>
      </c>
      <c r="L302" s="39" t="str">
        <f t="shared" si="144"/>
        <v/>
      </c>
      <c r="M302" s="39" t="str">
        <f t="shared" si="144"/>
        <v/>
      </c>
      <c r="N302" s="39">
        <f t="shared" si="144"/>
        <v>8</v>
      </c>
      <c r="O302" s="39">
        <f t="shared" si="144"/>
        <v>8</v>
      </c>
      <c r="P302" s="39">
        <f t="shared" si="144"/>
        <v>8</v>
      </c>
      <c r="Q302" s="39">
        <f t="shared" si="144"/>
        <v>8</v>
      </c>
      <c r="R302" s="39" t="str">
        <f t="shared" si="144"/>
        <v/>
      </c>
      <c r="S302" s="39" t="str">
        <f t="shared" si="144"/>
        <v/>
      </c>
      <c r="T302" s="39">
        <f t="shared" si="144"/>
        <v>8</v>
      </c>
      <c r="U302" s="39">
        <f t="shared" si="144"/>
        <v>8</v>
      </c>
      <c r="V302" s="39">
        <f t="shared" si="144"/>
        <v>8</v>
      </c>
      <c r="W302" s="39">
        <f t="shared" si="144"/>
        <v>8</v>
      </c>
      <c r="X302" s="39" t="str">
        <f t="shared" si="144"/>
        <v/>
      </c>
      <c r="Y302" s="39" t="str">
        <f t="shared" si="144"/>
        <v/>
      </c>
      <c r="Z302" s="39">
        <f t="shared" si="144"/>
        <v>8</v>
      </c>
      <c r="AA302" s="39">
        <f t="shared" si="144"/>
        <v>8</v>
      </c>
      <c r="AB302" s="39">
        <f t="shared" si="144"/>
        <v>8</v>
      </c>
      <c r="AC302" s="39">
        <f t="shared" si="144"/>
        <v>8</v>
      </c>
      <c r="AD302" s="39" t="str">
        <f t="shared" si="144"/>
        <v/>
      </c>
      <c r="AE302" s="39" t="str">
        <f t="shared" si="144"/>
        <v/>
      </c>
      <c r="AF302" s="39">
        <f t="shared" si="144"/>
        <v>8</v>
      </c>
      <c r="AG302" s="39">
        <f t="shared" si="144"/>
        <v>8</v>
      </c>
      <c r="AH302" s="39"/>
      <c r="AI302" s="39"/>
      <c r="AJ302" s="40"/>
      <c r="AK302" s="162"/>
      <c r="AL302" s="156"/>
      <c r="AM302" s="127"/>
      <c r="AN302" s="130"/>
      <c r="AO302" s="133"/>
      <c r="AP302" s="136"/>
      <c r="AQ302" s="136"/>
      <c r="AR302" s="124"/>
      <c r="AS302" s="124"/>
      <c r="AT302" s="124"/>
      <c r="AU302" s="124"/>
      <c r="AV302" s="124"/>
      <c r="AW302" s="124"/>
      <c r="AX302" s="124"/>
      <c r="AY302" s="95"/>
      <c r="AZ302" s="95"/>
      <c r="BA302" s="98"/>
    </row>
    <row r="303" spans="1:53" ht="12.75" customHeight="1" x14ac:dyDescent="0.25">
      <c r="A303" s="141"/>
      <c r="B303" s="144"/>
      <c r="C303" s="147"/>
      <c r="D303" s="150"/>
      <c r="E303" s="51"/>
      <c r="F303" s="42" t="str">
        <f t="shared" ref="F303:AJ303" si="145">IF(F304&gt;0,"НУ","")</f>
        <v/>
      </c>
      <c r="G303" s="43" t="str">
        <f t="shared" si="145"/>
        <v/>
      </c>
      <c r="H303" s="43" t="str">
        <f t="shared" si="145"/>
        <v/>
      </c>
      <c r="I303" s="43" t="str">
        <f t="shared" si="145"/>
        <v/>
      </c>
      <c r="J303" s="43" t="str">
        <f t="shared" si="145"/>
        <v/>
      </c>
      <c r="K303" s="43" t="str">
        <f t="shared" si="145"/>
        <v/>
      </c>
      <c r="L303" s="43" t="str">
        <f t="shared" si="145"/>
        <v/>
      </c>
      <c r="M303" s="43" t="str">
        <f t="shared" si="145"/>
        <v/>
      </c>
      <c r="N303" s="43" t="str">
        <f t="shared" si="145"/>
        <v/>
      </c>
      <c r="O303" s="43" t="str">
        <f t="shared" si="145"/>
        <v/>
      </c>
      <c r="P303" s="43" t="str">
        <f t="shared" si="145"/>
        <v/>
      </c>
      <c r="Q303" s="43" t="str">
        <f t="shared" si="145"/>
        <v/>
      </c>
      <c r="R303" s="43" t="str">
        <f t="shared" si="145"/>
        <v/>
      </c>
      <c r="S303" s="43" t="str">
        <f t="shared" si="145"/>
        <v/>
      </c>
      <c r="T303" s="43" t="str">
        <f t="shared" si="145"/>
        <v/>
      </c>
      <c r="U303" s="43" t="str">
        <f t="shared" si="145"/>
        <v/>
      </c>
      <c r="V303" s="43" t="str">
        <f t="shared" si="145"/>
        <v/>
      </c>
      <c r="W303" s="43" t="str">
        <f t="shared" si="145"/>
        <v/>
      </c>
      <c r="X303" s="43" t="str">
        <f t="shared" si="145"/>
        <v/>
      </c>
      <c r="Y303" s="43" t="str">
        <f t="shared" si="145"/>
        <v/>
      </c>
      <c r="Z303" s="43" t="str">
        <f t="shared" si="145"/>
        <v/>
      </c>
      <c r="AA303" s="43" t="str">
        <f t="shared" si="145"/>
        <v/>
      </c>
      <c r="AB303" s="43" t="str">
        <f t="shared" si="145"/>
        <v/>
      </c>
      <c r="AC303" s="43" t="str">
        <f t="shared" si="145"/>
        <v/>
      </c>
      <c r="AD303" s="43" t="str">
        <f t="shared" si="145"/>
        <v/>
      </c>
      <c r="AE303" s="43" t="str">
        <f t="shared" si="145"/>
        <v/>
      </c>
      <c r="AF303" s="43" t="str">
        <f t="shared" si="145"/>
        <v/>
      </c>
      <c r="AG303" s="43" t="str">
        <f t="shared" si="145"/>
        <v/>
      </c>
      <c r="AH303" s="44" t="str">
        <f t="shared" si="145"/>
        <v/>
      </c>
      <c r="AI303" s="44" t="str">
        <f t="shared" si="145"/>
        <v/>
      </c>
      <c r="AJ303" s="45" t="str">
        <f t="shared" si="145"/>
        <v/>
      </c>
      <c r="AK303" s="162"/>
      <c r="AL303" s="156"/>
      <c r="AM303" s="127"/>
      <c r="AN303" s="130"/>
      <c r="AO303" s="133"/>
      <c r="AP303" s="136"/>
      <c r="AQ303" s="136"/>
      <c r="AR303" s="124"/>
      <c r="AS303" s="124"/>
      <c r="AT303" s="124"/>
      <c r="AU303" s="124"/>
      <c r="AV303" s="124"/>
      <c r="AW303" s="124"/>
      <c r="AX303" s="124"/>
      <c r="AY303" s="95"/>
      <c r="AZ303" s="95"/>
      <c r="BA303" s="98"/>
    </row>
    <row r="304" spans="1:53" ht="13.5" customHeight="1" thickBot="1" x14ac:dyDescent="0.3">
      <c r="A304" s="142"/>
      <c r="B304" s="145"/>
      <c r="C304" s="148"/>
      <c r="D304" s="151"/>
      <c r="E304" s="52"/>
      <c r="F304" s="47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9"/>
      <c r="AK304" s="163"/>
      <c r="AL304" s="157"/>
      <c r="AM304" s="128"/>
      <c r="AN304" s="131"/>
      <c r="AO304" s="134"/>
      <c r="AP304" s="137"/>
      <c r="AQ304" s="137"/>
      <c r="AR304" s="125"/>
      <c r="AS304" s="125"/>
      <c r="AT304" s="125"/>
      <c r="AU304" s="125"/>
      <c r="AV304" s="125"/>
      <c r="AW304" s="125"/>
      <c r="AX304" s="125"/>
      <c r="AY304" s="96"/>
      <c r="AZ304" s="96"/>
      <c r="BA304" s="99"/>
    </row>
    <row r="305" spans="1:53" ht="12.75" customHeight="1" x14ac:dyDescent="0.25">
      <c r="A305" s="140">
        <v>74</v>
      </c>
      <c r="B305" s="143" t="str">
        <f>IFERROR(VLOOKUP($C305,[1]Списки!$A$1:$C$3999,2,0),"")</f>
        <v/>
      </c>
      <c r="C305" s="146"/>
      <c r="D305" s="149" t="str">
        <f>IFERROR(VLOOKUP($C305,[1]Списки!$A$1:$C$3999,3,0),"")</f>
        <v/>
      </c>
      <c r="E305" s="50"/>
      <c r="F305" s="34" t="str">
        <f>VLOOKUP(F$11,[1]Графік!$E$5:$H$32,3,0)</f>
        <v>ВВ</v>
      </c>
      <c r="G305" s="35" t="str">
        <f>VLOOKUP(G$11,[1]Графік!$E$5:$H$32,3,0)</f>
        <v>ВВ</v>
      </c>
      <c r="H305" s="35" t="str">
        <f>VLOOKUP(H$11,[1]Графік!$E$5:$H$32,3,0)</f>
        <v>Р</v>
      </c>
      <c r="I305" s="35" t="str">
        <f>VLOOKUP(I$11,[1]Графік!$E$5:$H$32,3,0)</f>
        <v>Р</v>
      </c>
      <c r="J305" s="35" t="str">
        <f>VLOOKUP(J$11,[1]Графік!$E$5:$H$32,3,0)</f>
        <v>Р</v>
      </c>
      <c r="K305" s="35" t="str">
        <f>VLOOKUP(K$11,[1]Графік!$E$5:$H$32,3,0)</f>
        <v>Р</v>
      </c>
      <c r="L305" s="35" t="str">
        <f>VLOOKUP(L$11,[1]Графік!$E$5:$H$32,3,0)</f>
        <v>ВВ</v>
      </c>
      <c r="M305" s="35" t="str">
        <f>VLOOKUP(M$11,[1]Графік!$E$5:$H$32,3,0)</f>
        <v>ВВ</v>
      </c>
      <c r="N305" s="35" t="str">
        <f>VLOOKUP(N$11,[1]Графік!$E$5:$H$32,3,0)</f>
        <v>Р</v>
      </c>
      <c r="O305" s="35" t="str">
        <f>VLOOKUP(O$11,[1]Графік!$E$5:$H$32,3,0)</f>
        <v>Р</v>
      </c>
      <c r="P305" s="35" t="str">
        <f>VLOOKUP(P$11,[1]Графік!$E$5:$H$32,3,0)</f>
        <v>Р</v>
      </c>
      <c r="Q305" s="35" t="str">
        <f>VLOOKUP(Q$11,[1]Графік!$E$5:$H$32,3,0)</f>
        <v>Р</v>
      </c>
      <c r="R305" s="35" t="str">
        <f>VLOOKUP(R$11,[1]Графік!$E$5:$H$32,3,0)</f>
        <v>ВВ</v>
      </c>
      <c r="S305" s="35" t="str">
        <f>VLOOKUP(S$11,[1]Графік!$E$5:$H$32,3,0)</f>
        <v>ВВ</v>
      </c>
      <c r="T305" s="35" t="str">
        <f>VLOOKUP(T$11,[1]Графік!$E$5:$H$32,3,0)</f>
        <v>Р</v>
      </c>
      <c r="U305" s="35" t="str">
        <f>VLOOKUP(U$11,[1]Графік!$E$5:$H$32,3,0)</f>
        <v>Р</v>
      </c>
      <c r="V305" s="35" t="str">
        <f>VLOOKUP(V$11,[1]Графік!$E$5:$H$32,3,0)</f>
        <v>Р</v>
      </c>
      <c r="W305" s="35" t="str">
        <f>VLOOKUP(W$11,[1]Графік!$E$5:$H$32,3,0)</f>
        <v>Р</v>
      </c>
      <c r="X305" s="35" t="str">
        <f>VLOOKUP(X$11,[1]Графік!$E$5:$H$32,3,0)</f>
        <v>ВВ</v>
      </c>
      <c r="Y305" s="35" t="str">
        <f>VLOOKUP(Y$11,[1]Графік!$E$5:$H$32,3,0)</f>
        <v>ВВ</v>
      </c>
      <c r="Z305" s="35" t="str">
        <f>VLOOKUP(Z$11,[1]Графік!$E$5:$H$32,3,0)</f>
        <v>Р</v>
      </c>
      <c r="AA305" s="35" t="str">
        <f>VLOOKUP(AA$11,[1]Графік!$E$5:$H$32,3,0)</f>
        <v>Р</v>
      </c>
      <c r="AB305" s="35" t="str">
        <f>VLOOKUP(AB$11,[1]Графік!$E$5:$H$32,3,0)</f>
        <v>Р</v>
      </c>
      <c r="AC305" s="35" t="str">
        <f>VLOOKUP(AC$11,[1]Графік!$E$5:$H$32,3,0)</f>
        <v>Р</v>
      </c>
      <c r="AD305" s="35" t="str">
        <f>VLOOKUP(AD$11,[1]Графік!$E$5:$H$32,3,0)</f>
        <v>ВВ</v>
      </c>
      <c r="AE305" s="35" t="str">
        <f>VLOOKUP(AE$11,[1]Графік!$E$5:$H$32,3,0)</f>
        <v>ВВ</v>
      </c>
      <c r="AF305" s="35" t="str">
        <f>VLOOKUP(AF$11,[1]Графік!$E$5:$H$32,3,0)</f>
        <v>Р</v>
      </c>
      <c r="AG305" s="35" t="str">
        <f>VLOOKUP(AG$11,[1]Графік!$E$5:$H$32,3,0)</f>
        <v>Р</v>
      </c>
      <c r="AH305" s="35"/>
      <c r="AI305" s="35"/>
      <c r="AJ305" s="36"/>
      <c r="AK305" s="162">
        <f ca="1">SUMIF($F305:$AJ308,"Р",$F306:$AJ306)</f>
        <v>144</v>
      </c>
      <c r="AL305" s="156">
        <f ca="1">SUMIF($F307:$AJ308,"НУ",$F308:$AJ308)</f>
        <v>0</v>
      </c>
      <c r="AM305" s="127">
        <f ca="1">SUMIF(F305:AJ308,"РВ",F306:AJ306)</f>
        <v>0</v>
      </c>
      <c r="AN305" s="130">
        <f ca="1">AK305+AL305+AM305</f>
        <v>144</v>
      </c>
      <c r="AO305" s="133">
        <f ca="1">AK305/8</f>
        <v>18</v>
      </c>
      <c r="AP305" s="136">
        <f>COUNTIF($F305:$AJ308,"=ВВ")</f>
        <v>10</v>
      </c>
      <c r="AQ305" s="136">
        <f>COUNTIF($F305:$AJ308,"=В")</f>
        <v>0</v>
      </c>
      <c r="AR305" s="124">
        <f>COUNTIF($F305:$AJ308,"=НА")</f>
        <v>0</v>
      </c>
      <c r="AS305" s="124">
        <f>COUNTIF(F305:AJ308,"=ТН")</f>
        <v>0</v>
      </c>
      <c r="AT305" s="124">
        <f>COUNTIF($F305:$AJ308,"=ВД")</f>
        <v>0</v>
      </c>
      <c r="AU305" s="124">
        <f>COUNTIF($F305:$AJ308,"=ВП")</f>
        <v>0</v>
      </c>
      <c r="AV305" s="124">
        <f>COUNTIF($F305:$AJ308,"=ДД")</f>
        <v>0</v>
      </c>
      <c r="AW305" s="124">
        <f>COUNTIF($F305:$AJ308,"=П")</f>
        <v>0</v>
      </c>
      <c r="AX305" s="124">
        <f>COUNTIF($F305:$AJ308,"=ПР")</f>
        <v>0</v>
      </c>
      <c r="AY305" s="95">
        <f>COUNTIF($F305:$AJ308,"=І")</f>
        <v>0</v>
      </c>
      <c r="AZ305" s="95">
        <f>COUNTIF($F305:$AJ308,"=НЗ")</f>
        <v>0</v>
      </c>
      <c r="BA305" s="97" t="str">
        <f>IF(C305&gt;1,[1]Графік!$H$36,"")</f>
        <v/>
      </c>
    </row>
    <row r="306" spans="1:53" ht="12.75" customHeight="1" x14ac:dyDescent="0.25">
      <c r="A306" s="141"/>
      <c r="B306" s="144"/>
      <c r="C306" s="147"/>
      <c r="D306" s="150"/>
      <c r="E306" s="51"/>
      <c r="F306" s="38" t="str">
        <f t="shared" ref="F306:AG306" si="146">IF(F305="Р",8,"")</f>
        <v/>
      </c>
      <c r="G306" s="39" t="str">
        <f t="shared" si="146"/>
        <v/>
      </c>
      <c r="H306" s="39">
        <f t="shared" si="146"/>
        <v>8</v>
      </c>
      <c r="I306" s="39">
        <f t="shared" si="146"/>
        <v>8</v>
      </c>
      <c r="J306" s="39">
        <f t="shared" si="146"/>
        <v>8</v>
      </c>
      <c r="K306" s="39">
        <f t="shared" si="146"/>
        <v>8</v>
      </c>
      <c r="L306" s="39" t="str">
        <f t="shared" si="146"/>
        <v/>
      </c>
      <c r="M306" s="39" t="str">
        <f t="shared" si="146"/>
        <v/>
      </c>
      <c r="N306" s="39">
        <f t="shared" si="146"/>
        <v>8</v>
      </c>
      <c r="O306" s="39">
        <f t="shared" si="146"/>
        <v>8</v>
      </c>
      <c r="P306" s="39">
        <f t="shared" si="146"/>
        <v>8</v>
      </c>
      <c r="Q306" s="39">
        <f t="shared" si="146"/>
        <v>8</v>
      </c>
      <c r="R306" s="39" t="str">
        <f t="shared" si="146"/>
        <v/>
      </c>
      <c r="S306" s="39" t="str">
        <f t="shared" si="146"/>
        <v/>
      </c>
      <c r="T306" s="39">
        <f t="shared" si="146"/>
        <v>8</v>
      </c>
      <c r="U306" s="39">
        <f t="shared" si="146"/>
        <v>8</v>
      </c>
      <c r="V306" s="39">
        <f t="shared" si="146"/>
        <v>8</v>
      </c>
      <c r="W306" s="39">
        <f t="shared" si="146"/>
        <v>8</v>
      </c>
      <c r="X306" s="39" t="str">
        <f t="shared" si="146"/>
        <v/>
      </c>
      <c r="Y306" s="39" t="str">
        <f t="shared" si="146"/>
        <v/>
      </c>
      <c r="Z306" s="39">
        <f t="shared" si="146"/>
        <v>8</v>
      </c>
      <c r="AA306" s="39">
        <f t="shared" si="146"/>
        <v>8</v>
      </c>
      <c r="AB306" s="39">
        <f t="shared" si="146"/>
        <v>8</v>
      </c>
      <c r="AC306" s="39">
        <f t="shared" si="146"/>
        <v>8</v>
      </c>
      <c r="AD306" s="39" t="str">
        <f t="shared" si="146"/>
        <v/>
      </c>
      <c r="AE306" s="39" t="str">
        <f t="shared" si="146"/>
        <v/>
      </c>
      <c r="AF306" s="39">
        <f t="shared" si="146"/>
        <v>8</v>
      </c>
      <c r="AG306" s="39">
        <f t="shared" si="146"/>
        <v>8</v>
      </c>
      <c r="AH306" s="39"/>
      <c r="AI306" s="39"/>
      <c r="AJ306" s="40"/>
      <c r="AK306" s="162"/>
      <c r="AL306" s="156"/>
      <c r="AM306" s="127"/>
      <c r="AN306" s="130"/>
      <c r="AO306" s="133"/>
      <c r="AP306" s="136"/>
      <c r="AQ306" s="136"/>
      <c r="AR306" s="124"/>
      <c r="AS306" s="124"/>
      <c r="AT306" s="124"/>
      <c r="AU306" s="124"/>
      <c r="AV306" s="124"/>
      <c r="AW306" s="124"/>
      <c r="AX306" s="124"/>
      <c r="AY306" s="95"/>
      <c r="AZ306" s="95"/>
      <c r="BA306" s="98"/>
    </row>
    <row r="307" spans="1:53" ht="12.75" customHeight="1" x14ac:dyDescent="0.25">
      <c r="A307" s="141"/>
      <c r="B307" s="144"/>
      <c r="C307" s="147"/>
      <c r="D307" s="150"/>
      <c r="E307" s="51"/>
      <c r="F307" s="42" t="str">
        <f t="shared" ref="F307:AJ307" si="147">IF(F308&gt;0,"НУ","")</f>
        <v/>
      </c>
      <c r="G307" s="43" t="str">
        <f t="shared" si="147"/>
        <v/>
      </c>
      <c r="H307" s="43" t="str">
        <f t="shared" si="147"/>
        <v/>
      </c>
      <c r="I307" s="43" t="str">
        <f t="shared" si="147"/>
        <v/>
      </c>
      <c r="J307" s="43" t="str">
        <f t="shared" si="147"/>
        <v/>
      </c>
      <c r="K307" s="43" t="str">
        <f t="shared" si="147"/>
        <v/>
      </c>
      <c r="L307" s="43" t="str">
        <f t="shared" si="147"/>
        <v/>
      </c>
      <c r="M307" s="43" t="str">
        <f t="shared" si="147"/>
        <v/>
      </c>
      <c r="N307" s="43" t="str">
        <f t="shared" si="147"/>
        <v/>
      </c>
      <c r="O307" s="43" t="str">
        <f t="shared" si="147"/>
        <v/>
      </c>
      <c r="P307" s="43" t="str">
        <f t="shared" si="147"/>
        <v/>
      </c>
      <c r="Q307" s="43" t="str">
        <f t="shared" si="147"/>
        <v/>
      </c>
      <c r="R307" s="43" t="str">
        <f t="shared" si="147"/>
        <v/>
      </c>
      <c r="S307" s="43" t="str">
        <f t="shared" si="147"/>
        <v/>
      </c>
      <c r="T307" s="43" t="str">
        <f t="shared" si="147"/>
        <v/>
      </c>
      <c r="U307" s="43" t="str">
        <f t="shared" si="147"/>
        <v/>
      </c>
      <c r="V307" s="43" t="str">
        <f t="shared" si="147"/>
        <v/>
      </c>
      <c r="W307" s="43" t="str">
        <f t="shared" si="147"/>
        <v/>
      </c>
      <c r="X307" s="43" t="str">
        <f t="shared" si="147"/>
        <v/>
      </c>
      <c r="Y307" s="43" t="str">
        <f t="shared" si="147"/>
        <v/>
      </c>
      <c r="Z307" s="43" t="str">
        <f t="shared" si="147"/>
        <v/>
      </c>
      <c r="AA307" s="43" t="str">
        <f t="shared" si="147"/>
        <v/>
      </c>
      <c r="AB307" s="43" t="str">
        <f t="shared" si="147"/>
        <v/>
      </c>
      <c r="AC307" s="43" t="str">
        <f t="shared" si="147"/>
        <v/>
      </c>
      <c r="AD307" s="43" t="str">
        <f t="shared" si="147"/>
        <v/>
      </c>
      <c r="AE307" s="43" t="str">
        <f t="shared" si="147"/>
        <v/>
      </c>
      <c r="AF307" s="43" t="str">
        <f t="shared" si="147"/>
        <v/>
      </c>
      <c r="AG307" s="43" t="str">
        <f t="shared" si="147"/>
        <v/>
      </c>
      <c r="AH307" s="44" t="str">
        <f t="shared" si="147"/>
        <v/>
      </c>
      <c r="AI307" s="44" t="str">
        <f t="shared" si="147"/>
        <v/>
      </c>
      <c r="AJ307" s="45" t="str">
        <f t="shared" si="147"/>
        <v/>
      </c>
      <c r="AK307" s="162"/>
      <c r="AL307" s="156"/>
      <c r="AM307" s="127"/>
      <c r="AN307" s="130"/>
      <c r="AO307" s="133"/>
      <c r="AP307" s="136"/>
      <c r="AQ307" s="136"/>
      <c r="AR307" s="124"/>
      <c r="AS307" s="124"/>
      <c r="AT307" s="124"/>
      <c r="AU307" s="124"/>
      <c r="AV307" s="124"/>
      <c r="AW307" s="124"/>
      <c r="AX307" s="124"/>
      <c r="AY307" s="95"/>
      <c r="AZ307" s="95"/>
      <c r="BA307" s="98"/>
    </row>
    <row r="308" spans="1:53" ht="13.5" customHeight="1" thickBot="1" x14ac:dyDescent="0.3">
      <c r="A308" s="142"/>
      <c r="B308" s="145"/>
      <c r="C308" s="148"/>
      <c r="D308" s="151"/>
      <c r="E308" s="52"/>
      <c r="F308" s="47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9"/>
      <c r="AK308" s="163"/>
      <c r="AL308" s="157"/>
      <c r="AM308" s="128"/>
      <c r="AN308" s="131"/>
      <c r="AO308" s="134"/>
      <c r="AP308" s="137"/>
      <c r="AQ308" s="137"/>
      <c r="AR308" s="125"/>
      <c r="AS308" s="125"/>
      <c r="AT308" s="125"/>
      <c r="AU308" s="125"/>
      <c r="AV308" s="125"/>
      <c r="AW308" s="125"/>
      <c r="AX308" s="125"/>
      <c r="AY308" s="96"/>
      <c r="AZ308" s="96"/>
      <c r="BA308" s="99"/>
    </row>
    <row r="309" spans="1:53" ht="12.75" customHeight="1" x14ac:dyDescent="0.25">
      <c r="A309" s="140">
        <v>75</v>
      </c>
      <c r="B309" s="143" t="str">
        <f>IFERROR(VLOOKUP($C309,[1]Списки!$A$1:$C$3999,2,0),"")</f>
        <v/>
      </c>
      <c r="C309" s="146"/>
      <c r="D309" s="149" t="str">
        <f>IFERROR(VLOOKUP($C309,[1]Списки!$A$1:$C$3999,3,0),"")</f>
        <v/>
      </c>
      <c r="E309" s="50"/>
      <c r="F309" s="34" t="str">
        <f>VLOOKUP(F$11,[1]Графік!$E$5:$H$32,3,0)</f>
        <v>ВВ</v>
      </c>
      <c r="G309" s="35" t="str">
        <f>VLOOKUP(G$11,[1]Графік!$E$5:$H$32,3,0)</f>
        <v>ВВ</v>
      </c>
      <c r="H309" s="35" t="str">
        <f>VLOOKUP(H$11,[1]Графік!$E$5:$H$32,3,0)</f>
        <v>Р</v>
      </c>
      <c r="I309" s="35" t="str">
        <f>VLOOKUP(I$11,[1]Графік!$E$5:$H$32,3,0)</f>
        <v>Р</v>
      </c>
      <c r="J309" s="35" t="str">
        <f>VLOOKUP(J$11,[1]Графік!$E$5:$H$32,3,0)</f>
        <v>Р</v>
      </c>
      <c r="K309" s="35" t="str">
        <f>VLOOKUP(K$11,[1]Графік!$E$5:$H$32,3,0)</f>
        <v>Р</v>
      </c>
      <c r="L309" s="35" t="str">
        <f>VLOOKUP(L$11,[1]Графік!$E$5:$H$32,3,0)</f>
        <v>ВВ</v>
      </c>
      <c r="M309" s="35" t="str">
        <f>VLOOKUP(M$11,[1]Графік!$E$5:$H$32,3,0)</f>
        <v>ВВ</v>
      </c>
      <c r="N309" s="35" t="str">
        <f>VLOOKUP(N$11,[1]Графік!$E$5:$H$32,3,0)</f>
        <v>Р</v>
      </c>
      <c r="O309" s="35" t="str">
        <f>VLOOKUP(O$11,[1]Графік!$E$5:$H$32,3,0)</f>
        <v>Р</v>
      </c>
      <c r="P309" s="35" t="str">
        <f>VLOOKUP(P$11,[1]Графік!$E$5:$H$32,3,0)</f>
        <v>Р</v>
      </c>
      <c r="Q309" s="35" t="str">
        <f>VLOOKUP(Q$11,[1]Графік!$E$5:$H$32,3,0)</f>
        <v>Р</v>
      </c>
      <c r="R309" s="35" t="str">
        <f>VLOOKUP(R$11,[1]Графік!$E$5:$H$32,3,0)</f>
        <v>ВВ</v>
      </c>
      <c r="S309" s="35" t="str">
        <f>VLOOKUP(S$11,[1]Графік!$E$5:$H$32,3,0)</f>
        <v>ВВ</v>
      </c>
      <c r="T309" s="35" t="str">
        <f>VLOOKUP(T$11,[1]Графік!$E$5:$H$32,3,0)</f>
        <v>Р</v>
      </c>
      <c r="U309" s="35" t="str">
        <f>VLOOKUP(U$11,[1]Графік!$E$5:$H$32,3,0)</f>
        <v>Р</v>
      </c>
      <c r="V309" s="35" t="str">
        <f>VLOOKUP(V$11,[1]Графік!$E$5:$H$32,3,0)</f>
        <v>Р</v>
      </c>
      <c r="W309" s="35" t="str">
        <f>VLOOKUP(W$11,[1]Графік!$E$5:$H$32,3,0)</f>
        <v>Р</v>
      </c>
      <c r="X309" s="35" t="str">
        <f>VLOOKUP(X$11,[1]Графік!$E$5:$H$32,3,0)</f>
        <v>ВВ</v>
      </c>
      <c r="Y309" s="35" t="str">
        <f>VLOOKUP(Y$11,[1]Графік!$E$5:$H$32,3,0)</f>
        <v>ВВ</v>
      </c>
      <c r="Z309" s="35" t="str">
        <f>VLOOKUP(Z$11,[1]Графік!$E$5:$H$32,3,0)</f>
        <v>Р</v>
      </c>
      <c r="AA309" s="35" t="str">
        <f>VLOOKUP(AA$11,[1]Графік!$E$5:$H$32,3,0)</f>
        <v>Р</v>
      </c>
      <c r="AB309" s="35" t="str">
        <f>VLOOKUP(AB$11,[1]Графік!$E$5:$H$32,3,0)</f>
        <v>Р</v>
      </c>
      <c r="AC309" s="35" t="str">
        <f>VLOOKUP(AC$11,[1]Графік!$E$5:$H$32,3,0)</f>
        <v>Р</v>
      </c>
      <c r="AD309" s="35" t="str">
        <f>VLOOKUP(AD$11,[1]Графік!$E$5:$H$32,3,0)</f>
        <v>ВВ</v>
      </c>
      <c r="AE309" s="35" t="str">
        <f>VLOOKUP(AE$11,[1]Графік!$E$5:$H$32,3,0)</f>
        <v>ВВ</v>
      </c>
      <c r="AF309" s="35" t="str">
        <f>VLOOKUP(AF$11,[1]Графік!$E$5:$H$32,3,0)</f>
        <v>Р</v>
      </c>
      <c r="AG309" s="35" t="str">
        <f>VLOOKUP(AG$11,[1]Графік!$E$5:$H$32,3,0)</f>
        <v>Р</v>
      </c>
      <c r="AH309" s="35"/>
      <c r="AI309" s="35"/>
      <c r="AJ309" s="36"/>
      <c r="AK309" s="162">
        <f ca="1">SUMIF($F309:$AJ312,"Р",$F310:$AJ310)</f>
        <v>144</v>
      </c>
      <c r="AL309" s="156">
        <f ca="1">SUMIF($F311:$AJ312,"НУ",$F312:$AJ312)</f>
        <v>0</v>
      </c>
      <c r="AM309" s="127">
        <f ca="1">SUMIF(F309:AJ312,"РВ",F310:AJ310)</f>
        <v>0</v>
      </c>
      <c r="AN309" s="130">
        <f ca="1">AK309+AL309+AM309</f>
        <v>144</v>
      </c>
      <c r="AO309" s="133">
        <f ca="1">AK309/8</f>
        <v>18</v>
      </c>
      <c r="AP309" s="136">
        <f>COUNTIF($F309:$AJ312,"=ВВ")</f>
        <v>10</v>
      </c>
      <c r="AQ309" s="136">
        <f>COUNTIF($F309:$AJ312,"=В")</f>
        <v>0</v>
      </c>
      <c r="AR309" s="124">
        <f>COUNTIF($F309:$AJ312,"=НА")</f>
        <v>0</v>
      </c>
      <c r="AS309" s="124">
        <f>COUNTIF(F309:AJ312,"=ТН")</f>
        <v>0</v>
      </c>
      <c r="AT309" s="124">
        <f>COUNTIF($F309:$AJ312,"=ВД")</f>
        <v>0</v>
      </c>
      <c r="AU309" s="124">
        <f>COUNTIF($F309:$AJ312,"=ВП")</f>
        <v>0</v>
      </c>
      <c r="AV309" s="124">
        <f>COUNTIF($F309:$AJ312,"=ДД")</f>
        <v>0</v>
      </c>
      <c r="AW309" s="124">
        <f>COUNTIF($F309:$AJ312,"=П")</f>
        <v>0</v>
      </c>
      <c r="AX309" s="124">
        <f>COUNTIF($F309:$AJ312,"=ПР")</f>
        <v>0</v>
      </c>
      <c r="AY309" s="95">
        <f>COUNTIF($F309:$AJ312,"=І")</f>
        <v>0</v>
      </c>
      <c r="AZ309" s="95">
        <f>COUNTIF($F309:$AJ312,"=НЗ")</f>
        <v>0</v>
      </c>
      <c r="BA309" s="97" t="str">
        <f>IF(C309&gt;1,[1]Графік!$H$36,"")</f>
        <v/>
      </c>
    </row>
    <row r="310" spans="1:53" ht="12.75" customHeight="1" x14ac:dyDescent="0.25">
      <c r="A310" s="141"/>
      <c r="B310" s="144"/>
      <c r="C310" s="147"/>
      <c r="D310" s="150"/>
      <c r="E310" s="51"/>
      <c r="F310" s="38" t="str">
        <f t="shared" ref="F310:AG310" si="148">IF(F309="Р",8,"")</f>
        <v/>
      </c>
      <c r="G310" s="39" t="str">
        <f t="shared" si="148"/>
        <v/>
      </c>
      <c r="H310" s="39">
        <f t="shared" si="148"/>
        <v>8</v>
      </c>
      <c r="I310" s="39">
        <f t="shared" si="148"/>
        <v>8</v>
      </c>
      <c r="J310" s="39">
        <f t="shared" si="148"/>
        <v>8</v>
      </c>
      <c r="K310" s="39">
        <f t="shared" si="148"/>
        <v>8</v>
      </c>
      <c r="L310" s="39" t="str">
        <f t="shared" si="148"/>
        <v/>
      </c>
      <c r="M310" s="39" t="str">
        <f t="shared" si="148"/>
        <v/>
      </c>
      <c r="N310" s="39">
        <f t="shared" si="148"/>
        <v>8</v>
      </c>
      <c r="O310" s="39">
        <f t="shared" si="148"/>
        <v>8</v>
      </c>
      <c r="P310" s="39">
        <f t="shared" si="148"/>
        <v>8</v>
      </c>
      <c r="Q310" s="39">
        <f t="shared" si="148"/>
        <v>8</v>
      </c>
      <c r="R310" s="39" t="str">
        <f t="shared" si="148"/>
        <v/>
      </c>
      <c r="S310" s="39" t="str">
        <f t="shared" si="148"/>
        <v/>
      </c>
      <c r="T310" s="39">
        <f t="shared" si="148"/>
        <v>8</v>
      </c>
      <c r="U310" s="39">
        <f t="shared" si="148"/>
        <v>8</v>
      </c>
      <c r="V310" s="39">
        <f t="shared" si="148"/>
        <v>8</v>
      </c>
      <c r="W310" s="39">
        <f t="shared" si="148"/>
        <v>8</v>
      </c>
      <c r="X310" s="39" t="str">
        <f t="shared" si="148"/>
        <v/>
      </c>
      <c r="Y310" s="39" t="str">
        <f t="shared" si="148"/>
        <v/>
      </c>
      <c r="Z310" s="39">
        <f t="shared" si="148"/>
        <v>8</v>
      </c>
      <c r="AA310" s="39">
        <f t="shared" si="148"/>
        <v>8</v>
      </c>
      <c r="AB310" s="39">
        <f t="shared" si="148"/>
        <v>8</v>
      </c>
      <c r="AC310" s="39">
        <f t="shared" si="148"/>
        <v>8</v>
      </c>
      <c r="AD310" s="39" t="str">
        <f t="shared" si="148"/>
        <v/>
      </c>
      <c r="AE310" s="39" t="str">
        <f t="shared" si="148"/>
        <v/>
      </c>
      <c r="AF310" s="39">
        <f t="shared" si="148"/>
        <v>8</v>
      </c>
      <c r="AG310" s="39">
        <f t="shared" si="148"/>
        <v>8</v>
      </c>
      <c r="AH310" s="39"/>
      <c r="AI310" s="39"/>
      <c r="AJ310" s="40"/>
      <c r="AK310" s="162"/>
      <c r="AL310" s="156"/>
      <c r="AM310" s="127"/>
      <c r="AN310" s="130"/>
      <c r="AO310" s="133"/>
      <c r="AP310" s="136"/>
      <c r="AQ310" s="136"/>
      <c r="AR310" s="124"/>
      <c r="AS310" s="124"/>
      <c r="AT310" s="124"/>
      <c r="AU310" s="124"/>
      <c r="AV310" s="124"/>
      <c r="AW310" s="124"/>
      <c r="AX310" s="124"/>
      <c r="AY310" s="95"/>
      <c r="AZ310" s="95"/>
      <c r="BA310" s="98"/>
    </row>
    <row r="311" spans="1:53" ht="12.75" customHeight="1" x14ac:dyDescent="0.25">
      <c r="A311" s="141"/>
      <c r="B311" s="144"/>
      <c r="C311" s="147"/>
      <c r="D311" s="150"/>
      <c r="E311" s="51"/>
      <c r="F311" s="42" t="str">
        <f t="shared" ref="F311:AJ311" si="149">IF(F312&gt;0,"НУ","")</f>
        <v/>
      </c>
      <c r="G311" s="43" t="str">
        <f t="shared" si="149"/>
        <v/>
      </c>
      <c r="H311" s="43" t="str">
        <f t="shared" si="149"/>
        <v/>
      </c>
      <c r="I311" s="43" t="str">
        <f t="shared" si="149"/>
        <v/>
      </c>
      <c r="J311" s="43" t="str">
        <f t="shared" si="149"/>
        <v/>
      </c>
      <c r="K311" s="43" t="str">
        <f t="shared" si="149"/>
        <v/>
      </c>
      <c r="L311" s="43" t="str">
        <f t="shared" si="149"/>
        <v/>
      </c>
      <c r="M311" s="43" t="str">
        <f t="shared" si="149"/>
        <v/>
      </c>
      <c r="N311" s="43" t="str">
        <f t="shared" si="149"/>
        <v/>
      </c>
      <c r="O311" s="43" t="str">
        <f t="shared" si="149"/>
        <v/>
      </c>
      <c r="P311" s="43" t="str">
        <f t="shared" si="149"/>
        <v/>
      </c>
      <c r="Q311" s="43" t="str">
        <f t="shared" si="149"/>
        <v/>
      </c>
      <c r="R311" s="43" t="str">
        <f t="shared" si="149"/>
        <v/>
      </c>
      <c r="S311" s="43" t="str">
        <f t="shared" si="149"/>
        <v/>
      </c>
      <c r="T311" s="43" t="str">
        <f t="shared" si="149"/>
        <v/>
      </c>
      <c r="U311" s="43" t="str">
        <f t="shared" si="149"/>
        <v/>
      </c>
      <c r="V311" s="43" t="str">
        <f t="shared" si="149"/>
        <v/>
      </c>
      <c r="W311" s="43" t="str">
        <f t="shared" si="149"/>
        <v/>
      </c>
      <c r="X311" s="43" t="str">
        <f t="shared" si="149"/>
        <v/>
      </c>
      <c r="Y311" s="43" t="str">
        <f t="shared" si="149"/>
        <v/>
      </c>
      <c r="Z311" s="43" t="str">
        <f t="shared" si="149"/>
        <v/>
      </c>
      <c r="AA311" s="43" t="str">
        <f t="shared" si="149"/>
        <v/>
      </c>
      <c r="AB311" s="43" t="str">
        <f t="shared" si="149"/>
        <v/>
      </c>
      <c r="AC311" s="43" t="str">
        <f t="shared" si="149"/>
        <v/>
      </c>
      <c r="AD311" s="43" t="str">
        <f t="shared" si="149"/>
        <v/>
      </c>
      <c r="AE311" s="43" t="str">
        <f t="shared" si="149"/>
        <v/>
      </c>
      <c r="AF311" s="43" t="str">
        <f t="shared" si="149"/>
        <v/>
      </c>
      <c r="AG311" s="43" t="str">
        <f t="shared" si="149"/>
        <v/>
      </c>
      <c r="AH311" s="44" t="str">
        <f t="shared" si="149"/>
        <v/>
      </c>
      <c r="AI311" s="44" t="str">
        <f t="shared" si="149"/>
        <v/>
      </c>
      <c r="AJ311" s="45" t="str">
        <f t="shared" si="149"/>
        <v/>
      </c>
      <c r="AK311" s="162"/>
      <c r="AL311" s="156"/>
      <c r="AM311" s="127"/>
      <c r="AN311" s="130"/>
      <c r="AO311" s="133"/>
      <c r="AP311" s="136"/>
      <c r="AQ311" s="136"/>
      <c r="AR311" s="124"/>
      <c r="AS311" s="124"/>
      <c r="AT311" s="124"/>
      <c r="AU311" s="124"/>
      <c r="AV311" s="124"/>
      <c r="AW311" s="124"/>
      <c r="AX311" s="124"/>
      <c r="AY311" s="95"/>
      <c r="AZ311" s="95"/>
      <c r="BA311" s="98"/>
    </row>
    <row r="312" spans="1:53" ht="13.5" customHeight="1" thickBot="1" x14ac:dyDescent="0.3">
      <c r="A312" s="142"/>
      <c r="B312" s="145"/>
      <c r="C312" s="148"/>
      <c r="D312" s="151"/>
      <c r="E312" s="52"/>
      <c r="F312" s="47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9"/>
      <c r="AK312" s="163"/>
      <c r="AL312" s="157"/>
      <c r="AM312" s="128"/>
      <c r="AN312" s="131"/>
      <c r="AO312" s="134"/>
      <c r="AP312" s="137"/>
      <c r="AQ312" s="137"/>
      <c r="AR312" s="125"/>
      <c r="AS312" s="125"/>
      <c r="AT312" s="125"/>
      <c r="AU312" s="125"/>
      <c r="AV312" s="125"/>
      <c r="AW312" s="125"/>
      <c r="AX312" s="125"/>
      <c r="AY312" s="96"/>
      <c r="AZ312" s="96"/>
      <c r="BA312" s="99"/>
    </row>
    <row r="313" spans="1:53" ht="12.75" customHeight="1" x14ac:dyDescent="0.25">
      <c r="A313" s="140">
        <v>76</v>
      </c>
      <c r="B313" s="143" t="str">
        <f>IFERROR(VLOOKUP($C313,[1]Списки!$A$1:$C$3999,2,0),"")</f>
        <v/>
      </c>
      <c r="C313" s="146"/>
      <c r="D313" s="149" t="str">
        <f>IFERROR(VLOOKUP($C313,[1]Списки!$A$1:$C$3999,3,0),"")</f>
        <v/>
      </c>
      <c r="E313" s="50"/>
      <c r="F313" s="34" t="str">
        <f>VLOOKUP(F$11,[1]Графік!$E$5:$H$32,3,0)</f>
        <v>ВВ</v>
      </c>
      <c r="G313" s="35" t="str">
        <f>VLOOKUP(G$11,[1]Графік!$E$5:$H$32,3,0)</f>
        <v>ВВ</v>
      </c>
      <c r="H313" s="35" t="str">
        <f>VLOOKUP(H$11,[1]Графік!$E$5:$H$32,3,0)</f>
        <v>Р</v>
      </c>
      <c r="I313" s="35" t="str">
        <f>VLOOKUP(I$11,[1]Графік!$E$5:$H$32,3,0)</f>
        <v>Р</v>
      </c>
      <c r="J313" s="35" t="str">
        <f>VLOOKUP(J$11,[1]Графік!$E$5:$H$32,3,0)</f>
        <v>Р</v>
      </c>
      <c r="K313" s="35" t="str">
        <f>VLOOKUP(K$11,[1]Графік!$E$5:$H$32,3,0)</f>
        <v>Р</v>
      </c>
      <c r="L313" s="35" t="str">
        <f>VLOOKUP(L$11,[1]Графік!$E$5:$H$32,3,0)</f>
        <v>ВВ</v>
      </c>
      <c r="M313" s="35" t="str">
        <f>VLOOKUP(M$11,[1]Графік!$E$5:$H$32,3,0)</f>
        <v>ВВ</v>
      </c>
      <c r="N313" s="35" t="str">
        <f>VLOOKUP(N$11,[1]Графік!$E$5:$H$32,3,0)</f>
        <v>Р</v>
      </c>
      <c r="O313" s="35" t="str">
        <f>VLOOKUP(O$11,[1]Графік!$E$5:$H$32,3,0)</f>
        <v>Р</v>
      </c>
      <c r="P313" s="35" t="str">
        <f>VLOOKUP(P$11,[1]Графік!$E$5:$H$32,3,0)</f>
        <v>Р</v>
      </c>
      <c r="Q313" s="35" t="str">
        <f>VLOOKUP(Q$11,[1]Графік!$E$5:$H$32,3,0)</f>
        <v>Р</v>
      </c>
      <c r="R313" s="35" t="str">
        <f>VLOOKUP(R$11,[1]Графік!$E$5:$H$32,3,0)</f>
        <v>ВВ</v>
      </c>
      <c r="S313" s="35" t="str">
        <f>VLOOKUP(S$11,[1]Графік!$E$5:$H$32,3,0)</f>
        <v>ВВ</v>
      </c>
      <c r="T313" s="35" t="str">
        <f>VLOOKUP(T$11,[1]Графік!$E$5:$H$32,3,0)</f>
        <v>Р</v>
      </c>
      <c r="U313" s="35" t="str">
        <f>VLOOKUP(U$11,[1]Графік!$E$5:$H$32,3,0)</f>
        <v>Р</v>
      </c>
      <c r="V313" s="35" t="str">
        <f>VLOOKUP(V$11,[1]Графік!$E$5:$H$32,3,0)</f>
        <v>Р</v>
      </c>
      <c r="W313" s="35" t="str">
        <f>VLOOKUP(W$11,[1]Графік!$E$5:$H$32,3,0)</f>
        <v>Р</v>
      </c>
      <c r="X313" s="35" t="str">
        <f>VLOOKUP(X$11,[1]Графік!$E$5:$H$32,3,0)</f>
        <v>ВВ</v>
      </c>
      <c r="Y313" s="35" t="str">
        <f>VLOOKUP(Y$11,[1]Графік!$E$5:$H$32,3,0)</f>
        <v>ВВ</v>
      </c>
      <c r="Z313" s="35" t="str">
        <f>VLOOKUP(Z$11,[1]Графік!$E$5:$H$32,3,0)</f>
        <v>Р</v>
      </c>
      <c r="AA313" s="35" t="str">
        <f>VLOOKUP(AA$11,[1]Графік!$E$5:$H$32,3,0)</f>
        <v>Р</v>
      </c>
      <c r="AB313" s="35" t="str">
        <f>VLOOKUP(AB$11,[1]Графік!$E$5:$H$32,3,0)</f>
        <v>Р</v>
      </c>
      <c r="AC313" s="35" t="str">
        <f>VLOOKUP(AC$11,[1]Графік!$E$5:$H$32,3,0)</f>
        <v>Р</v>
      </c>
      <c r="AD313" s="35" t="str">
        <f>VLOOKUP(AD$11,[1]Графік!$E$5:$H$32,3,0)</f>
        <v>ВВ</v>
      </c>
      <c r="AE313" s="35" t="str">
        <f>VLOOKUP(AE$11,[1]Графік!$E$5:$H$32,3,0)</f>
        <v>ВВ</v>
      </c>
      <c r="AF313" s="35" t="str">
        <f>VLOOKUP(AF$11,[1]Графік!$E$5:$H$32,3,0)</f>
        <v>Р</v>
      </c>
      <c r="AG313" s="35" t="str">
        <f>VLOOKUP(AG$11,[1]Графік!$E$5:$H$32,3,0)</f>
        <v>Р</v>
      </c>
      <c r="AH313" s="35"/>
      <c r="AI313" s="35"/>
      <c r="AJ313" s="36"/>
      <c r="AK313" s="162">
        <f ca="1">SUMIF($F313:$AJ316,"Р",$F314:$AJ314)</f>
        <v>144</v>
      </c>
      <c r="AL313" s="156">
        <f ca="1">SUMIF($F315:$AJ316,"НУ",$F316:$AJ316)</f>
        <v>0</v>
      </c>
      <c r="AM313" s="127">
        <f ca="1">SUMIF(F313:AJ316,"РВ",F314:AJ314)</f>
        <v>0</v>
      </c>
      <c r="AN313" s="130">
        <f ca="1">AK313+AL313+AM313</f>
        <v>144</v>
      </c>
      <c r="AO313" s="133">
        <f ca="1">AK313/8</f>
        <v>18</v>
      </c>
      <c r="AP313" s="136">
        <f>COUNTIF($F313:$AJ316,"=ВВ")</f>
        <v>10</v>
      </c>
      <c r="AQ313" s="136">
        <f>COUNTIF($F313:$AJ316,"=В")</f>
        <v>0</v>
      </c>
      <c r="AR313" s="124">
        <f>COUNTIF($F313:$AJ316,"=НА")</f>
        <v>0</v>
      </c>
      <c r="AS313" s="124">
        <f>COUNTIF(F313:AJ316,"=ТН")</f>
        <v>0</v>
      </c>
      <c r="AT313" s="124">
        <f>COUNTIF($F313:$AJ316,"=ВД")</f>
        <v>0</v>
      </c>
      <c r="AU313" s="124">
        <f>COUNTIF($F313:$AJ316,"=ВП")</f>
        <v>0</v>
      </c>
      <c r="AV313" s="124">
        <f>COUNTIF($F313:$AJ316,"=ДД")</f>
        <v>0</v>
      </c>
      <c r="AW313" s="124">
        <f>COUNTIF($F313:$AJ316,"=П")</f>
        <v>0</v>
      </c>
      <c r="AX313" s="124">
        <f>COUNTIF($F313:$AJ316,"=ПР")</f>
        <v>0</v>
      </c>
      <c r="AY313" s="95">
        <f>COUNTIF($F313:$AJ316,"=І")</f>
        <v>0</v>
      </c>
      <c r="AZ313" s="95">
        <f>COUNTIF($F313:$AJ316,"=НЗ")</f>
        <v>0</v>
      </c>
      <c r="BA313" s="97" t="str">
        <f>IF(C313&gt;1,[1]Графік!$H$36,"")</f>
        <v/>
      </c>
    </row>
    <row r="314" spans="1:53" ht="12.75" customHeight="1" x14ac:dyDescent="0.25">
      <c r="A314" s="141"/>
      <c r="B314" s="144"/>
      <c r="C314" s="147"/>
      <c r="D314" s="150"/>
      <c r="E314" s="51"/>
      <c r="F314" s="38" t="str">
        <f t="shared" ref="F314:AG314" si="150">IF(F313="Р",8,"")</f>
        <v/>
      </c>
      <c r="G314" s="39" t="str">
        <f t="shared" si="150"/>
        <v/>
      </c>
      <c r="H314" s="39">
        <f t="shared" si="150"/>
        <v>8</v>
      </c>
      <c r="I314" s="39">
        <f t="shared" si="150"/>
        <v>8</v>
      </c>
      <c r="J314" s="39">
        <f t="shared" si="150"/>
        <v>8</v>
      </c>
      <c r="K314" s="39">
        <f t="shared" si="150"/>
        <v>8</v>
      </c>
      <c r="L314" s="39" t="str">
        <f t="shared" si="150"/>
        <v/>
      </c>
      <c r="M314" s="39" t="str">
        <f t="shared" si="150"/>
        <v/>
      </c>
      <c r="N314" s="39">
        <f t="shared" si="150"/>
        <v>8</v>
      </c>
      <c r="O314" s="39">
        <f t="shared" si="150"/>
        <v>8</v>
      </c>
      <c r="P314" s="39">
        <f t="shared" si="150"/>
        <v>8</v>
      </c>
      <c r="Q314" s="39">
        <f t="shared" si="150"/>
        <v>8</v>
      </c>
      <c r="R314" s="39" t="str">
        <f t="shared" si="150"/>
        <v/>
      </c>
      <c r="S314" s="39" t="str">
        <f t="shared" si="150"/>
        <v/>
      </c>
      <c r="T314" s="39">
        <f t="shared" si="150"/>
        <v>8</v>
      </c>
      <c r="U314" s="39">
        <f t="shared" si="150"/>
        <v>8</v>
      </c>
      <c r="V314" s="39">
        <f t="shared" si="150"/>
        <v>8</v>
      </c>
      <c r="W314" s="39">
        <f t="shared" si="150"/>
        <v>8</v>
      </c>
      <c r="X314" s="39" t="str">
        <f t="shared" si="150"/>
        <v/>
      </c>
      <c r="Y314" s="39" t="str">
        <f t="shared" si="150"/>
        <v/>
      </c>
      <c r="Z314" s="39">
        <f t="shared" si="150"/>
        <v>8</v>
      </c>
      <c r="AA314" s="39">
        <f t="shared" si="150"/>
        <v>8</v>
      </c>
      <c r="AB314" s="39">
        <f t="shared" si="150"/>
        <v>8</v>
      </c>
      <c r="AC314" s="39">
        <f t="shared" si="150"/>
        <v>8</v>
      </c>
      <c r="AD314" s="39" t="str">
        <f t="shared" si="150"/>
        <v/>
      </c>
      <c r="AE314" s="39" t="str">
        <f t="shared" si="150"/>
        <v/>
      </c>
      <c r="AF314" s="39">
        <f t="shared" si="150"/>
        <v>8</v>
      </c>
      <c r="AG314" s="39">
        <f t="shared" si="150"/>
        <v>8</v>
      </c>
      <c r="AH314" s="39"/>
      <c r="AI314" s="39"/>
      <c r="AJ314" s="40"/>
      <c r="AK314" s="162"/>
      <c r="AL314" s="156"/>
      <c r="AM314" s="127"/>
      <c r="AN314" s="130"/>
      <c r="AO314" s="133"/>
      <c r="AP314" s="136"/>
      <c r="AQ314" s="136"/>
      <c r="AR314" s="124"/>
      <c r="AS314" s="124"/>
      <c r="AT314" s="124"/>
      <c r="AU314" s="124"/>
      <c r="AV314" s="124"/>
      <c r="AW314" s="124"/>
      <c r="AX314" s="124"/>
      <c r="AY314" s="95"/>
      <c r="AZ314" s="95"/>
      <c r="BA314" s="98"/>
    </row>
    <row r="315" spans="1:53" ht="12.75" customHeight="1" x14ac:dyDescent="0.25">
      <c r="A315" s="141"/>
      <c r="B315" s="144"/>
      <c r="C315" s="147"/>
      <c r="D315" s="150"/>
      <c r="E315" s="51"/>
      <c r="F315" s="42" t="str">
        <f t="shared" ref="F315:AJ315" si="151">IF(F316&gt;0,"НУ","")</f>
        <v/>
      </c>
      <c r="G315" s="43" t="str">
        <f t="shared" si="151"/>
        <v/>
      </c>
      <c r="H315" s="43" t="str">
        <f t="shared" si="151"/>
        <v/>
      </c>
      <c r="I315" s="43" t="str">
        <f t="shared" si="151"/>
        <v/>
      </c>
      <c r="J315" s="43" t="str">
        <f t="shared" si="151"/>
        <v/>
      </c>
      <c r="K315" s="43" t="str">
        <f t="shared" si="151"/>
        <v/>
      </c>
      <c r="L315" s="43" t="str">
        <f t="shared" si="151"/>
        <v/>
      </c>
      <c r="M315" s="43" t="str">
        <f t="shared" si="151"/>
        <v/>
      </c>
      <c r="N315" s="43" t="str">
        <f t="shared" si="151"/>
        <v/>
      </c>
      <c r="O315" s="43" t="str">
        <f t="shared" si="151"/>
        <v/>
      </c>
      <c r="P315" s="43" t="str">
        <f t="shared" si="151"/>
        <v/>
      </c>
      <c r="Q315" s="43" t="str">
        <f t="shared" si="151"/>
        <v/>
      </c>
      <c r="R315" s="43" t="str">
        <f t="shared" si="151"/>
        <v/>
      </c>
      <c r="S315" s="43" t="str">
        <f t="shared" si="151"/>
        <v/>
      </c>
      <c r="T315" s="43" t="str">
        <f t="shared" si="151"/>
        <v/>
      </c>
      <c r="U315" s="43" t="str">
        <f t="shared" si="151"/>
        <v/>
      </c>
      <c r="V315" s="43" t="str">
        <f t="shared" si="151"/>
        <v/>
      </c>
      <c r="W315" s="43" t="str">
        <f t="shared" si="151"/>
        <v/>
      </c>
      <c r="X315" s="43" t="str">
        <f t="shared" si="151"/>
        <v/>
      </c>
      <c r="Y315" s="43" t="str">
        <f t="shared" si="151"/>
        <v/>
      </c>
      <c r="Z315" s="43" t="str">
        <f t="shared" si="151"/>
        <v/>
      </c>
      <c r="AA315" s="43" t="str">
        <f t="shared" si="151"/>
        <v/>
      </c>
      <c r="AB315" s="43" t="str">
        <f t="shared" si="151"/>
        <v/>
      </c>
      <c r="AC315" s="43" t="str">
        <f t="shared" si="151"/>
        <v/>
      </c>
      <c r="AD315" s="43" t="str">
        <f t="shared" si="151"/>
        <v/>
      </c>
      <c r="AE315" s="43" t="str">
        <f t="shared" si="151"/>
        <v/>
      </c>
      <c r="AF315" s="43" t="str">
        <f t="shared" si="151"/>
        <v/>
      </c>
      <c r="AG315" s="43" t="str">
        <f t="shared" si="151"/>
        <v/>
      </c>
      <c r="AH315" s="44" t="str">
        <f t="shared" si="151"/>
        <v/>
      </c>
      <c r="AI315" s="44" t="str">
        <f t="shared" si="151"/>
        <v/>
      </c>
      <c r="AJ315" s="45" t="str">
        <f t="shared" si="151"/>
        <v/>
      </c>
      <c r="AK315" s="162"/>
      <c r="AL315" s="156"/>
      <c r="AM315" s="127"/>
      <c r="AN315" s="130"/>
      <c r="AO315" s="133"/>
      <c r="AP315" s="136"/>
      <c r="AQ315" s="136"/>
      <c r="AR315" s="124"/>
      <c r="AS315" s="124"/>
      <c r="AT315" s="124"/>
      <c r="AU315" s="124"/>
      <c r="AV315" s="124"/>
      <c r="AW315" s="124"/>
      <c r="AX315" s="124"/>
      <c r="AY315" s="95"/>
      <c r="AZ315" s="95"/>
      <c r="BA315" s="98"/>
    </row>
    <row r="316" spans="1:53" ht="13.5" customHeight="1" thickBot="1" x14ac:dyDescent="0.3">
      <c r="A316" s="142"/>
      <c r="B316" s="145"/>
      <c r="C316" s="148"/>
      <c r="D316" s="151"/>
      <c r="E316" s="52"/>
      <c r="F316" s="47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9"/>
      <c r="AK316" s="163"/>
      <c r="AL316" s="157"/>
      <c r="AM316" s="128"/>
      <c r="AN316" s="131"/>
      <c r="AO316" s="134"/>
      <c r="AP316" s="137"/>
      <c r="AQ316" s="137"/>
      <c r="AR316" s="125"/>
      <c r="AS316" s="125"/>
      <c r="AT316" s="125"/>
      <c r="AU316" s="125"/>
      <c r="AV316" s="125"/>
      <c r="AW316" s="125"/>
      <c r="AX316" s="125"/>
      <c r="AY316" s="96"/>
      <c r="AZ316" s="96"/>
      <c r="BA316" s="99"/>
    </row>
    <row r="317" spans="1:53" ht="12.75" customHeight="1" x14ac:dyDescent="0.25">
      <c r="A317" s="140">
        <v>77</v>
      </c>
      <c r="B317" s="143" t="str">
        <f>IFERROR(VLOOKUP($C317,[1]Списки!$A$1:$C$3999,2,0),"")</f>
        <v/>
      </c>
      <c r="C317" s="146"/>
      <c r="D317" s="149" t="str">
        <f>IFERROR(VLOOKUP($C317,[1]Списки!$A$1:$C$3999,3,0),"")</f>
        <v/>
      </c>
      <c r="E317" s="50"/>
      <c r="F317" s="34" t="str">
        <f>VLOOKUP(F$11,[1]Графік!$E$5:$H$32,3,0)</f>
        <v>ВВ</v>
      </c>
      <c r="G317" s="35" t="str">
        <f>VLOOKUP(G$11,[1]Графік!$E$5:$H$32,3,0)</f>
        <v>ВВ</v>
      </c>
      <c r="H317" s="35" t="str">
        <f>VLOOKUP(H$11,[1]Графік!$E$5:$H$32,3,0)</f>
        <v>Р</v>
      </c>
      <c r="I317" s="35" t="str">
        <f>VLOOKUP(I$11,[1]Графік!$E$5:$H$32,3,0)</f>
        <v>Р</v>
      </c>
      <c r="J317" s="35" t="str">
        <f>VLOOKUP(J$11,[1]Графік!$E$5:$H$32,3,0)</f>
        <v>Р</v>
      </c>
      <c r="K317" s="35" t="str">
        <f>VLOOKUP(K$11,[1]Графік!$E$5:$H$32,3,0)</f>
        <v>Р</v>
      </c>
      <c r="L317" s="35" t="str">
        <f>VLOOKUP(L$11,[1]Графік!$E$5:$H$32,3,0)</f>
        <v>ВВ</v>
      </c>
      <c r="M317" s="35" t="str">
        <f>VLOOKUP(M$11,[1]Графік!$E$5:$H$32,3,0)</f>
        <v>ВВ</v>
      </c>
      <c r="N317" s="35" t="str">
        <f>VLOOKUP(N$11,[1]Графік!$E$5:$H$32,3,0)</f>
        <v>Р</v>
      </c>
      <c r="O317" s="35" t="str">
        <f>VLOOKUP(O$11,[1]Графік!$E$5:$H$32,3,0)</f>
        <v>Р</v>
      </c>
      <c r="P317" s="35" t="str">
        <f>VLOOKUP(P$11,[1]Графік!$E$5:$H$32,3,0)</f>
        <v>Р</v>
      </c>
      <c r="Q317" s="35" t="str">
        <f>VLOOKUP(Q$11,[1]Графік!$E$5:$H$32,3,0)</f>
        <v>Р</v>
      </c>
      <c r="R317" s="35" t="str">
        <f>VLOOKUP(R$11,[1]Графік!$E$5:$H$32,3,0)</f>
        <v>ВВ</v>
      </c>
      <c r="S317" s="35" t="str">
        <f>VLOOKUP(S$11,[1]Графік!$E$5:$H$32,3,0)</f>
        <v>ВВ</v>
      </c>
      <c r="T317" s="35" t="str">
        <f>VLOOKUP(T$11,[1]Графік!$E$5:$H$32,3,0)</f>
        <v>Р</v>
      </c>
      <c r="U317" s="35" t="str">
        <f>VLOOKUP(U$11,[1]Графік!$E$5:$H$32,3,0)</f>
        <v>Р</v>
      </c>
      <c r="V317" s="35" t="str">
        <f>VLOOKUP(V$11,[1]Графік!$E$5:$H$32,3,0)</f>
        <v>Р</v>
      </c>
      <c r="W317" s="35" t="str">
        <f>VLOOKUP(W$11,[1]Графік!$E$5:$H$32,3,0)</f>
        <v>Р</v>
      </c>
      <c r="X317" s="35" t="str">
        <f>VLOOKUP(X$11,[1]Графік!$E$5:$H$32,3,0)</f>
        <v>ВВ</v>
      </c>
      <c r="Y317" s="35" t="str">
        <f>VLOOKUP(Y$11,[1]Графік!$E$5:$H$32,3,0)</f>
        <v>ВВ</v>
      </c>
      <c r="Z317" s="35" t="str">
        <f>VLOOKUP(Z$11,[1]Графік!$E$5:$H$32,3,0)</f>
        <v>Р</v>
      </c>
      <c r="AA317" s="35" t="str">
        <f>VLOOKUP(AA$11,[1]Графік!$E$5:$H$32,3,0)</f>
        <v>Р</v>
      </c>
      <c r="AB317" s="35" t="str">
        <f>VLOOKUP(AB$11,[1]Графік!$E$5:$H$32,3,0)</f>
        <v>Р</v>
      </c>
      <c r="AC317" s="35" t="str">
        <f>VLOOKUP(AC$11,[1]Графік!$E$5:$H$32,3,0)</f>
        <v>Р</v>
      </c>
      <c r="AD317" s="35" t="str">
        <f>VLOOKUP(AD$11,[1]Графік!$E$5:$H$32,3,0)</f>
        <v>ВВ</v>
      </c>
      <c r="AE317" s="35" t="str">
        <f>VLOOKUP(AE$11,[1]Графік!$E$5:$H$32,3,0)</f>
        <v>ВВ</v>
      </c>
      <c r="AF317" s="35" t="str">
        <f>VLOOKUP(AF$11,[1]Графік!$E$5:$H$32,3,0)</f>
        <v>Р</v>
      </c>
      <c r="AG317" s="35" t="str">
        <f>VLOOKUP(AG$11,[1]Графік!$E$5:$H$32,3,0)</f>
        <v>Р</v>
      </c>
      <c r="AH317" s="35"/>
      <c r="AI317" s="35"/>
      <c r="AJ317" s="36"/>
      <c r="AK317" s="162">
        <f ca="1">SUMIF($F317:$AJ320,"Р",$F318:$AJ318)</f>
        <v>144</v>
      </c>
      <c r="AL317" s="156">
        <f ca="1">SUMIF($F319:$AJ320,"НУ",$F320:$AJ320)</f>
        <v>0</v>
      </c>
      <c r="AM317" s="127">
        <f ca="1">SUMIF(F317:AJ320,"РВ",F318:AJ318)</f>
        <v>0</v>
      </c>
      <c r="AN317" s="130">
        <f ca="1">AK317+AL317+AM317</f>
        <v>144</v>
      </c>
      <c r="AO317" s="133">
        <f ca="1">AK317/8</f>
        <v>18</v>
      </c>
      <c r="AP317" s="136">
        <f>COUNTIF($F317:$AJ320,"=ВВ")</f>
        <v>10</v>
      </c>
      <c r="AQ317" s="136">
        <f>COUNTIF($F317:$AJ320,"=В")</f>
        <v>0</v>
      </c>
      <c r="AR317" s="124">
        <f>COUNTIF($F317:$AJ320,"=НА")</f>
        <v>0</v>
      </c>
      <c r="AS317" s="124">
        <f>COUNTIF(F317:AJ320,"=ТН")</f>
        <v>0</v>
      </c>
      <c r="AT317" s="124">
        <f>COUNTIF($F317:$AJ320,"=ВД")</f>
        <v>0</v>
      </c>
      <c r="AU317" s="124">
        <f>COUNTIF($F317:$AJ320,"=ВП")</f>
        <v>0</v>
      </c>
      <c r="AV317" s="124">
        <f>COUNTIF($F317:$AJ320,"=ДД")</f>
        <v>0</v>
      </c>
      <c r="AW317" s="124">
        <f>COUNTIF($F317:$AJ320,"=П")</f>
        <v>0</v>
      </c>
      <c r="AX317" s="124">
        <f>COUNTIF($F317:$AJ320,"=ПР")</f>
        <v>0</v>
      </c>
      <c r="AY317" s="95">
        <f>COUNTIF($F317:$AJ320,"=І")</f>
        <v>0</v>
      </c>
      <c r="AZ317" s="95">
        <f>COUNTIF($F317:$AJ320,"=НЗ")</f>
        <v>0</v>
      </c>
      <c r="BA317" s="97" t="str">
        <f>IF(C317&gt;1,[1]Графік!$H$36,"")</f>
        <v/>
      </c>
    </row>
    <row r="318" spans="1:53" ht="12.75" customHeight="1" x14ac:dyDescent="0.25">
      <c r="A318" s="141"/>
      <c r="B318" s="144"/>
      <c r="C318" s="147"/>
      <c r="D318" s="150"/>
      <c r="E318" s="51"/>
      <c r="F318" s="38" t="str">
        <f t="shared" ref="F318:AG318" si="152">IF(F317="Р",8,"")</f>
        <v/>
      </c>
      <c r="G318" s="39" t="str">
        <f t="shared" si="152"/>
        <v/>
      </c>
      <c r="H318" s="39">
        <f t="shared" si="152"/>
        <v>8</v>
      </c>
      <c r="I318" s="39">
        <f t="shared" si="152"/>
        <v>8</v>
      </c>
      <c r="J318" s="39">
        <f t="shared" si="152"/>
        <v>8</v>
      </c>
      <c r="K318" s="39">
        <f t="shared" si="152"/>
        <v>8</v>
      </c>
      <c r="L318" s="39" t="str">
        <f t="shared" si="152"/>
        <v/>
      </c>
      <c r="M318" s="39" t="str">
        <f t="shared" si="152"/>
        <v/>
      </c>
      <c r="N318" s="39">
        <f t="shared" si="152"/>
        <v>8</v>
      </c>
      <c r="O318" s="39">
        <f t="shared" si="152"/>
        <v>8</v>
      </c>
      <c r="P318" s="39">
        <f t="shared" si="152"/>
        <v>8</v>
      </c>
      <c r="Q318" s="39">
        <f t="shared" si="152"/>
        <v>8</v>
      </c>
      <c r="R318" s="39" t="str">
        <f t="shared" si="152"/>
        <v/>
      </c>
      <c r="S318" s="39" t="str">
        <f t="shared" si="152"/>
        <v/>
      </c>
      <c r="T318" s="39">
        <f t="shared" si="152"/>
        <v>8</v>
      </c>
      <c r="U318" s="39">
        <f t="shared" si="152"/>
        <v>8</v>
      </c>
      <c r="V318" s="39">
        <f t="shared" si="152"/>
        <v>8</v>
      </c>
      <c r="W318" s="39">
        <f t="shared" si="152"/>
        <v>8</v>
      </c>
      <c r="X318" s="39" t="str">
        <f t="shared" si="152"/>
        <v/>
      </c>
      <c r="Y318" s="39" t="str">
        <f t="shared" si="152"/>
        <v/>
      </c>
      <c r="Z318" s="39">
        <f t="shared" si="152"/>
        <v>8</v>
      </c>
      <c r="AA318" s="39">
        <f t="shared" si="152"/>
        <v>8</v>
      </c>
      <c r="AB318" s="39">
        <f t="shared" si="152"/>
        <v>8</v>
      </c>
      <c r="AC318" s="39">
        <f t="shared" si="152"/>
        <v>8</v>
      </c>
      <c r="AD318" s="39" t="str">
        <f t="shared" si="152"/>
        <v/>
      </c>
      <c r="AE318" s="39" t="str">
        <f t="shared" si="152"/>
        <v/>
      </c>
      <c r="AF318" s="39">
        <f t="shared" si="152"/>
        <v>8</v>
      </c>
      <c r="AG318" s="39">
        <f t="shared" si="152"/>
        <v>8</v>
      </c>
      <c r="AH318" s="39"/>
      <c r="AI318" s="39"/>
      <c r="AJ318" s="40"/>
      <c r="AK318" s="162"/>
      <c r="AL318" s="156"/>
      <c r="AM318" s="127"/>
      <c r="AN318" s="130"/>
      <c r="AO318" s="133"/>
      <c r="AP318" s="136"/>
      <c r="AQ318" s="136"/>
      <c r="AR318" s="124"/>
      <c r="AS318" s="124"/>
      <c r="AT318" s="124"/>
      <c r="AU318" s="124"/>
      <c r="AV318" s="124"/>
      <c r="AW318" s="124"/>
      <c r="AX318" s="124"/>
      <c r="AY318" s="95"/>
      <c r="AZ318" s="95"/>
      <c r="BA318" s="98"/>
    </row>
    <row r="319" spans="1:53" ht="12.75" customHeight="1" x14ac:dyDescent="0.25">
      <c r="A319" s="141"/>
      <c r="B319" s="144"/>
      <c r="C319" s="147"/>
      <c r="D319" s="150"/>
      <c r="E319" s="51"/>
      <c r="F319" s="42" t="str">
        <f t="shared" ref="F319:AJ319" si="153">IF(F320&gt;0,"НУ","")</f>
        <v/>
      </c>
      <c r="G319" s="43" t="str">
        <f t="shared" si="153"/>
        <v/>
      </c>
      <c r="H319" s="43" t="str">
        <f t="shared" si="153"/>
        <v/>
      </c>
      <c r="I319" s="43" t="str">
        <f t="shared" si="153"/>
        <v/>
      </c>
      <c r="J319" s="43" t="str">
        <f t="shared" si="153"/>
        <v/>
      </c>
      <c r="K319" s="43" t="str">
        <f t="shared" si="153"/>
        <v/>
      </c>
      <c r="L319" s="43" t="str">
        <f t="shared" si="153"/>
        <v/>
      </c>
      <c r="M319" s="43" t="str">
        <f t="shared" si="153"/>
        <v/>
      </c>
      <c r="N319" s="43" t="str">
        <f t="shared" si="153"/>
        <v/>
      </c>
      <c r="O319" s="43" t="str">
        <f t="shared" si="153"/>
        <v/>
      </c>
      <c r="P319" s="43" t="str">
        <f t="shared" si="153"/>
        <v/>
      </c>
      <c r="Q319" s="43" t="str">
        <f t="shared" si="153"/>
        <v/>
      </c>
      <c r="R319" s="43" t="str">
        <f t="shared" si="153"/>
        <v/>
      </c>
      <c r="S319" s="43" t="str">
        <f t="shared" si="153"/>
        <v/>
      </c>
      <c r="T319" s="43" t="str">
        <f t="shared" si="153"/>
        <v/>
      </c>
      <c r="U319" s="43" t="str">
        <f t="shared" si="153"/>
        <v/>
      </c>
      <c r="V319" s="43" t="str">
        <f t="shared" si="153"/>
        <v/>
      </c>
      <c r="W319" s="43" t="str">
        <f t="shared" si="153"/>
        <v/>
      </c>
      <c r="X319" s="43" t="str">
        <f t="shared" si="153"/>
        <v/>
      </c>
      <c r="Y319" s="43" t="str">
        <f t="shared" si="153"/>
        <v/>
      </c>
      <c r="Z319" s="43" t="str">
        <f t="shared" si="153"/>
        <v/>
      </c>
      <c r="AA319" s="43" t="str">
        <f t="shared" si="153"/>
        <v/>
      </c>
      <c r="AB319" s="43" t="str">
        <f t="shared" si="153"/>
        <v/>
      </c>
      <c r="AC319" s="43" t="str">
        <f t="shared" si="153"/>
        <v/>
      </c>
      <c r="AD319" s="43" t="str">
        <f t="shared" si="153"/>
        <v/>
      </c>
      <c r="AE319" s="43" t="str">
        <f t="shared" si="153"/>
        <v/>
      </c>
      <c r="AF319" s="43" t="str">
        <f t="shared" si="153"/>
        <v/>
      </c>
      <c r="AG319" s="43" t="str">
        <f t="shared" si="153"/>
        <v/>
      </c>
      <c r="AH319" s="44" t="str">
        <f t="shared" si="153"/>
        <v/>
      </c>
      <c r="AI319" s="44" t="str">
        <f t="shared" si="153"/>
        <v/>
      </c>
      <c r="AJ319" s="45" t="str">
        <f t="shared" si="153"/>
        <v/>
      </c>
      <c r="AK319" s="162"/>
      <c r="AL319" s="156"/>
      <c r="AM319" s="127"/>
      <c r="AN319" s="130"/>
      <c r="AO319" s="133"/>
      <c r="AP319" s="136"/>
      <c r="AQ319" s="136"/>
      <c r="AR319" s="124"/>
      <c r="AS319" s="124"/>
      <c r="AT319" s="124"/>
      <c r="AU319" s="124"/>
      <c r="AV319" s="124"/>
      <c r="AW319" s="124"/>
      <c r="AX319" s="124"/>
      <c r="AY319" s="95"/>
      <c r="AZ319" s="95"/>
      <c r="BA319" s="98"/>
    </row>
    <row r="320" spans="1:53" ht="13.5" customHeight="1" thickBot="1" x14ac:dyDescent="0.3">
      <c r="A320" s="142"/>
      <c r="B320" s="145"/>
      <c r="C320" s="148"/>
      <c r="D320" s="151"/>
      <c r="E320" s="52"/>
      <c r="F320" s="47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9"/>
      <c r="AK320" s="163"/>
      <c r="AL320" s="157"/>
      <c r="AM320" s="128"/>
      <c r="AN320" s="131"/>
      <c r="AO320" s="134"/>
      <c r="AP320" s="137"/>
      <c r="AQ320" s="137"/>
      <c r="AR320" s="125"/>
      <c r="AS320" s="125"/>
      <c r="AT320" s="125"/>
      <c r="AU320" s="125"/>
      <c r="AV320" s="125"/>
      <c r="AW320" s="125"/>
      <c r="AX320" s="125"/>
      <c r="AY320" s="96"/>
      <c r="AZ320" s="96"/>
      <c r="BA320" s="99"/>
    </row>
    <row r="321" spans="1:53" ht="12.75" customHeight="1" x14ac:dyDescent="0.25">
      <c r="A321" s="140">
        <v>78</v>
      </c>
      <c r="B321" s="143" t="str">
        <f>IFERROR(VLOOKUP($C321,[1]Списки!$A$1:$C$3999,2,0),"")</f>
        <v/>
      </c>
      <c r="C321" s="146"/>
      <c r="D321" s="149" t="str">
        <f>IFERROR(VLOOKUP($C321,[1]Списки!$A$1:$C$3999,3,0),"")</f>
        <v/>
      </c>
      <c r="E321" s="50"/>
      <c r="F321" s="34" t="str">
        <f>VLOOKUP(F$11,[1]Графік!$E$5:$H$32,3,0)</f>
        <v>ВВ</v>
      </c>
      <c r="G321" s="35" t="str">
        <f>VLOOKUP(G$11,[1]Графік!$E$5:$H$32,3,0)</f>
        <v>ВВ</v>
      </c>
      <c r="H321" s="35" t="str">
        <f>VLOOKUP(H$11,[1]Графік!$E$5:$H$32,3,0)</f>
        <v>Р</v>
      </c>
      <c r="I321" s="35" t="str">
        <f>VLOOKUP(I$11,[1]Графік!$E$5:$H$32,3,0)</f>
        <v>Р</v>
      </c>
      <c r="J321" s="35" t="str">
        <f>VLOOKUP(J$11,[1]Графік!$E$5:$H$32,3,0)</f>
        <v>Р</v>
      </c>
      <c r="K321" s="35" t="str">
        <f>VLOOKUP(K$11,[1]Графік!$E$5:$H$32,3,0)</f>
        <v>Р</v>
      </c>
      <c r="L321" s="35" t="str">
        <f>VLOOKUP(L$11,[1]Графік!$E$5:$H$32,3,0)</f>
        <v>ВВ</v>
      </c>
      <c r="M321" s="35" t="str">
        <f>VLOOKUP(M$11,[1]Графік!$E$5:$H$32,3,0)</f>
        <v>ВВ</v>
      </c>
      <c r="N321" s="35" t="str">
        <f>VLOOKUP(N$11,[1]Графік!$E$5:$H$32,3,0)</f>
        <v>Р</v>
      </c>
      <c r="O321" s="35" t="str">
        <f>VLOOKUP(O$11,[1]Графік!$E$5:$H$32,3,0)</f>
        <v>Р</v>
      </c>
      <c r="P321" s="35" t="str">
        <f>VLOOKUP(P$11,[1]Графік!$E$5:$H$32,3,0)</f>
        <v>Р</v>
      </c>
      <c r="Q321" s="35" t="str">
        <f>VLOOKUP(Q$11,[1]Графік!$E$5:$H$32,3,0)</f>
        <v>Р</v>
      </c>
      <c r="R321" s="35" t="str">
        <f>VLOOKUP(R$11,[1]Графік!$E$5:$H$32,3,0)</f>
        <v>ВВ</v>
      </c>
      <c r="S321" s="35" t="str">
        <f>VLOOKUP(S$11,[1]Графік!$E$5:$H$32,3,0)</f>
        <v>ВВ</v>
      </c>
      <c r="T321" s="35" t="str">
        <f>VLOOKUP(T$11,[1]Графік!$E$5:$H$32,3,0)</f>
        <v>Р</v>
      </c>
      <c r="U321" s="35" t="str">
        <f>VLOOKUP(U$11,[1]Графік!$E$5:$H$32,3,0)</f>
        <v>Р</v>
      </c>
      <c r="V321" s="35" t="str">
        <f>VLOOKUP(V$11,[1]Графік!$E$5:$H$32,3,0)</f>
        <v>Р</v>
      </c>
      <c r="W321" s="35" t="str">
        <f>VLOOKUP(W$11,[1]Графік!$E$5:$H$32,3,0)</f>
        <v>Р</v>
      </c>
      <c r="X321" s="35" t="str">
        <f>VLOOKUP(X$11,[1]Графік!$E$5:$H$32,3,0)</f>
        <v>ВВ</v>
      </c>
      <c r="Y321" s="35" t="str">
        <f>VLOOKUP(Y$11,[1]Графік!$E$5:$H$32,3,0)</f>
        <v>ВВ</v>
      </c>
      <c r="Z321" s="35" t="str">
        <f>VLOOKUP(Z$11,[1]Графік!$E$5:$H$32,3,0)</f>
        <v>Р</v>
      </c>
      <c r="AA321" s="35" t="str">
        <f>VLOOKUP(AA$11,[1]Графік!$E$5:$H$32,3,0)</f>
        <v>Р</v>
      </c>
      <c r="AB321" s="35" t="str">
        <f>VLOOKUP(AB$11,[1]Графік!$E$5:$H$32,3,0)</f>
        <v>Р</v>
      </c>
      <c r="AC321" s="35" t="str">
        <f>VLOOKUP(AC$11,[1]Графік!$E$5:$H$32,3,0)</f>
        <v>Р</v>
      </c>
      <c r="AD321" s="35" t="str">
        <f>VLOOKUP(AD$11,[1]Графік!$E$5:$H$32,3,0)</f>
        <v>ВВ</v>
      </c>
      <c r="AE321" s="35" t="str">
        <f>VLOOKUP(AE$11,[1]Графік!$E$5:$H$32,3,0)</f>
        <v>ВВ</v>
      </c>
      <c r="AF321" s="35" t="str">
        <f>VLOOKUP(AF$11,[1]Графік!$E$5:$H$32,3,0)</f>
        <v>Р</v>
      </c>
      <c r="AG321" s="35" t="str">
        <f>VLOOKUP(AG$11,[1]Графік!$E$5:$H$32,3,0)</f>
        <v>Р</v>
      </c>
      <c r="AH321" s="35"/>
      <c r="AI321" s="35"/>
      <c r="AJ321" s="36"/>
      <c r="AK321" s="162">
        <f ca="1">SUMIF($F321:$AJ324,"Р",$F322:$AJ322)</f>
        <v>144</v>
      </c>
      <c r="AL321" s="156">
        <f ca="1">SUMIF($F323:$AJ324,"НУ",$F324:$AJ324)</f>
        <v>0</v>
      </c>
      <c r="AM321" s="127">
        <f ca="1">SUMIF(F321:AJ324,"РВ",F322:AJ322)</f>
        <v>0</v>
      </c>
      <c r="AN321" s="130">
        <f ca="1">AK321+AL321+AM321</f>
        <v>144</v>
      </c>
      <c r="AO321" s="133">
        <f ca="1">AK321/8</f>
        <v>18</v>
      </c>
      <c r="AP321" s="136">
        <f>COUNTIF($F321:$AJ324,"=ВВ")</f>
        <v>10</v>
      </c>
      <c r="AQ321" s="136">
        <f>COUNTIF($F321:$AJ324,"=В")</f>
        <v>0</v>
      </c>
      <c r="AR321" s="124">
        <f>COUNTIF($F321:$AJ324,"=НА")</f>
        <v>0</v>
      </c>
      <c r="AS321" s="124">
        <f>COUNTIF(F321:AJ324,"=ТН")</f>
        <v>0</v>
      </c>
      <c r="AT321" s="124">
        <f>COUNTIF($F321:$AJ324,"=ВД")</f>
        <v>0</v>
      </c>
      <c r="AU321" s="124">
        <f>COUNTIF($F321:$AJ324,"=ВП")</f>
        <v>0</v>
      </c>
      <c r="AV321" s="124">
        <f>COUNTIF($F321:$AJ324,"=ДД")</f>
        <v>0</v>
      </c>
      <c r="AW321" s="124">
        <f>COUNTIF($F321:$AJ324,"=П")</f>
        <v>0</v>
      </c>
      <c r="AX321" s="124">
        <f>COUNTIF($F321:$AJ324,"=ПР")</f>
        <v>0</v>
      </c>
      <c r="AY321" s="95">
        <f>COUNTIF($F321:$AJ324,"=І")</f>
        <v>0</v>
      </c>
      <c r="AZ321" s="95">
        <f>COUNTIF($F321:$AJ324,"=НЗ")</f>
        <v>0</v>
      </c>
      <c r="BA321" s="97" t="str">
        <f>IF(C321&gt;1,[1]Графік!$H$36,"")</f>
        <v/>
      </c>
    </row>
    <row r="322" spans="1:53" ht="12.75" customHeight="1" x14ac:dyDescent="0.25">
      <c r="A322" s="141"/>
      <c r="B322" s="144"/>
      <c r="C322" s="147"/>
      <c r="D322" s="150"/>
      <c r="E322" s="51"/>
      <c r="F322" s="38" t="str">
        <f t="shared" ref="F322:AG322" si="154">IF(F321="Р",8,"")</f>
        <v/>
      </c>
      <c r="G322" s="39" t="str">
        <f t="shared" si="154"/>
        <v/>
      </c>
      <c r="H322" s="39">
        <f t="shared" si="154"/>
        <v>8</v>
      </c>
      <c r="I322" s="39">
        <f t="shared" si="154"/>
        <v>8</v>
      </c>
      <c r="J322" s="39">
        <f t="shared" si="154"/>
        <v>8</v>
      </c>
      <c r="K322" s="39">
        <f t="shared" si="154"/>
        <v>8</v>
      </c>
      <c r="L322" s="39" t="str">
        <f t="shared" si="154"/>
        <v/>
      </c>
      <c r="M322" s="39" t="str">
        <f t="shared" si="154"/>
        <v/>
      </c>
      <c r="N322" s="39">
        <f t="shared" si="154"/>
        <v>8</v>
      </c>
      <c r="O322" s="39">
        <f t="shared" si="154"/>
        <v>8</v>
      </c>
      <c r="P322" s="39">
        <f t="shared" si="154"/>
        <v>8</v>
      </c>
      <c r="Q322" s="39">
        <f t="shared" si="154"/>
        <v>8</v>
      </c>
      <c r="R322" s="39" t="str">
        <f t="shared" si="154"/>
        <v/>
      </c>
      <c r="S322" s="39" t="str">
        <f t="shared" si="154"/>
        <v/>
      </c>
      <c r="T322" s="39">
        <f t="shared" si="154"/>
        <v>8</v>
      </c>
      <c r="U322" s="39">
        <f t="shared" si="154"/>
        <v>8</v>
      </c>
      <c r="V322" s="39">
        <f t="shared" si="154"/>
        <v>8</v>
      </c>
      <c r="W322" s="39">
        <f t="shared" si="154"/>
        <v>8</v>
      </c>
      <c r="X322" s="39" t="str">
        <f t="shared" si="154"/>
        <v/>
      </c>
      <c r="Y322" s="39" t="str">
        <f t="shared" si="154"/>
        <v/>
      </c>
      <c r="Z322" s="39">
        <f t="shared" si="154"/>
        <v>8</v>
      </c>
      <c r="AA322" s="39">
        <f t="shared" si="154"/>
        <v>8</v>
      </c>
      <c r="AB322" s="39">
        <f t="shared" si="154"/>
        <v>8</v>
      </c>
      <c r="AC322" s="39">
        <f t="shared" si="154"/>
        <v>8</v>
      </c>
      <c r="AD322" s="39" t="str">
        <f t="shared" si="154"/>
        <v/>
      </c>
      <c r="AE322" s="39" t="str">
        <f t="shared" si="154"/>
        <v/>
      </c>
      <c r="AF322" s="39">
        <f t="shared" si="154"/>
        <v>8</v>
      </c>
      <c r="AG322" s="39">
        <f t="shared" si="154"/>
        <v>8</v>
      </c>
      <c r="AH322" s="39"/>
      <c r="AI322" s="39"/>
      <c r="AJ322" s="40"/>
      <c r="AK322" s="162"/>
      <c r="AL322" s="156"/>
      <c r="AM322" s="127"/>
      <c r="AN322" s="130"/>
      <c r="AO322" s="133"/>
      <c r="AP322" s="136"/>
      <c r="AQ322" s="136"/>
      <c r="AR322" s="124"/>
      <c r="AS322" s="124"/>
      <c r="AT322" s="124"/>
      <c r="AU322" s="124"/>
      <c r="AV322" s="124"/>
      <c r="AW322" s="124"/>
      <c r="AX322" s="124"/>
      <c r="AY322" s="95"/>
      <c r="AZ322" s="95"/>
      <c r="BA322" s="98"/>
    </row>
    <row r="323" spans="1:53" ht="12.75" customHeight="1" x14ac:dyDescent="0.25">
      <c r="A323" s="141"/>
      <c r="B323" s="144"/>
      <c r="C323" s="147"/>
      <c r="D323" s="150"/>
      <c r="E323" s="51"/>
      <c r="F323" s="42" t="str">
        <f t="shared" ref="F323:AJ323" si="155">IF(F324&gt;0,"НУ","")</f>
        <v/>
      </c>
      <c r="G323" s="43" t="str">
        <f t="shared" si="155"/>
        <v/>
      </c>
      <c r="H323" s="43" t="str">
        <f t="shared" si="155"/>
        <v/>
      </c>
      <c r="I323" s="43" t="str">
        <f t="shared" si="155"/>
        <v/>
      </c>
      <c r="J323" s="43" t="str">
        <f t="shared" si="155"/>
        <v/>
      </c>
      <c r="K323" s="43" t="str">
        <f t="shared" si="155"/>
        <v/>
      </c>
      <c r="L323" s="43" t="str">
        <f t="shared" si="155"/>
        <v/>
      </c>
      <c r="M323" s="43" t="str">
        <f t="shared" si="155"/>
        <v/>
      </c>
      <c r="N323" s="43" t="str">
        <f t="shared" si="155"/>
        <v/>
      </c>
      <c r="O323" s="43" t="str">
        <f t="shared" si="155"/>
        <v/>
      </c>
      <c r="P323" s="43" t="str">
        <f t="shared" si="155"/>
        <v/>
      </c>
      <c r="Q323" s="43" t="str">
        <f t="shared" si="155"/>
        <v/>
      </c>
      <c r="R323" s="43" t="str">
        <f t="shared" si="155"/>
        <v/>
      </c>
      <c r="S323" s="43" t="str">
        <f t="shared" si="155"/>
        <v/>
      </c>
      <c r="T323" s="43" t="str">
        <f t="shared" si="155"/>
        <v/>
      </c>
      <c r="U323" s="43" t="str">
        <f t="shared" si="155"/>
        <v/>
      </c>
      <c r="V323" s="43" t="str">
        <f t="shared" si="155"/>
        <v/>
      </c>
      <c r="W323" s="43" t="str">
        <f t="shared" si="155"/>
        <v/>
      </c>
      <c r="X323" s="43" t="str">
        <f t="shared" si="155"/>
        <v/>
      </c>
      <c r="Y323" s="43" t="str">
        <f t="shared" si="155"/>
        <v/>
      </c>
      <c r="Z323" s="43" t="str">
        <f t="shared" si="155"/>
        <v/>
      </c>
      <c r="AA323" s="43" t="str">
        <f t="shared" si="155"/>
        <v/>
      </c>
      <c r="AB323" s="43" t="str">
        <f t="shared" si="155"/>
        <v/>
      </c>
      <c r="AC323" s="43" t="str">
        <f t="shared" si="155"/>
        <v/>
      </c>
      <c r="AD323" s="43" t="str">
        <f t="shared" si="155"/>
        <v/>
      </c>
      <c r="AE323" s="43" t="str">
        <f t="shared" si="155"/>
        <v/>
      </c>
      <c r="AF323" s="43" t="str">
        <f t="shared" si="155"/>
        <v/>
      </c>
      <c r="AG323" s="43" t="str">
        <f t="shared" si="155"/>
        <v/>
      </c>
      <c r="AH323" s="44" t="str">
        <f t="shared" si="155"/>
        <v/>
      </c>
      <c r="AI323" s="44" t="str">
        <f t="shared" si="155"/>
        <v/>
      </c>
      <c r="AJ323" s="45" t="str">
        <f t="shared" si="155"/>
        <v/>
      </c>
      <c r="AK323" s="162"/>
      <c r="AL323" s="156"/>
      <c r="AM323" s="127"/>
      <c r="AN323" s="130"/>
      <c r="AO323" s="133"/>
      <c r="AP323" s="136"/>
      <c r="AQ323" s="136"/>
      <c r="AR323" s="124"/>
      <c r="AS323" s="124"/>
      <c r="AT323" s="124"/>
      <c r="AU323" s="124"/>
      <c r="AV323" s="124"/>
      <c r="AW323" s="124"/>
      <c r="AX323" s="124"/>
      <c r="AY323" s="95"/>
      <c r="AZ323" s="95"/>
      <c r="BA323" s="98"/>
    </row>
    <row r="324" spans="1:53" ht="13.5" customHeight="1" thickBot="1" x14ac:dyDescent="0.3">
      <c r="A324" s="142"/>
      <c r="B324" s="145"/>
      <c r="C324" s="148"/>
      <c r="D324" s="151"/>
      <c r="E324" s="52"/>
      <c r="F324" s="47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9"/>
      <c r="AK324" s="163"/>
      <c r="AL324" s="157"/>
      <c r="AM324" s="128"/>
      <c r="AN324" s="131"/>
      <c r="AO324" s="134"/>
      <c r="AP324" s="137"/>
      <c r="AQ324" s="137"/>
      <c r="AR324" s="125"/>
      <c r="AS324" s="125"/>
      <c r="AT324" s="125"/>
      <c r="AU324" s="125"/>
      <c r="AV324" s="125"/>
      <c r="AW324" s="125"/>
      <c r="AX324" s="125"/>
      <c r="AY324" s="96"/>
      <c r="AZ324" s="96"/>
      <c r="BA324" s="99"/>
    </row>
    <row r="325" spans="1:53" ht="12.75" customHeight="1" x14ac:dyDescent="0.25">
      <c r="A325" s="140">
        <v>79</v>
      </c>
      <c r="B325" s="143" t="str">
        <f>IFERROR(VLOOKUP($C325,[1]Списки!$A$1:$C$3999,2,0),"")</f>
        <v/>
      </c>
      <c r="C325" s="146"/>
      <c r="D325" s="149" t="str">
        <f>IFERROR(VLOOKUP($C325,[1]Списки!$A$1:$C$3999,3,0),"")</f>
        <v/>
      </c>
      <c r="E325" s="50"/>
      <c r="F325" s="34" t="str">
        <f>VLOOKUP(F$11,[1]Графік!$E$5:$H$32,3,0)</f>
        <v>ВВ</v>
      </c>
      <c r="G325" s="35" t="str">
        <f>VLOOKUP(G$11,[1]Графік!$E$5:$H$32,3,0)</f>
        <v>ВВ</v>
      </c>
      <c r="H325" s="35" t="str">
        <f>VLOOKUP(H$11,[1]Графік!$E$5:$H$32,3,0)</f>
        <v>Р</v>
      </c>
      <c r="I325" s="35" t="str">
        <f>VLOOKUP(I$11,[1]Графік!$E$5:$H$32,3,0)</f>
        <v>Р</v>
      </c>
      <c r="J325" s="35" t="str">
        <f>VLOOKUP(J$11,[1]Графік!$E$5:$H$32,3,0)</f>
        <v>Р</v>
      </c>
      <c r="K325" s="35" t="str">
        <f>VLOOKUP(K$11,[1]Графік!$E$5:$H$32,3,0)</f>
        <v>Р</v>
      </c>
      <c r="L325" s="35" t="str">
        <f>VLOOKUP(L$11,[1]Графік!$E$5:$H$32,3,0)</f>
        <v>ВВ</v>
      </c>
      <c r="M325" s="35" t="str">
        <f>VLOOKUP(M$11,[1]Графік!$E$5:$H$32,3,0)</f>
        <v>ВВ</v>
      </c>
      <c r="N325" s="35" t="str">
        <f>VLOOKUP(N$11,[1]Графік!$E$5:$H$32,3,0)</f>
        <v>Р</v>
      </c>
      <c r="O325" s="35" t="str">
        <f>VLOOKUP(O$11,[1]Графік!$E$5:$H$32,3,0)</f>
        <v>Р</v>
      </c>
      <c r="P325" s="35" t="str">
        <f>VLOOKUP(P$11,[1]Графік!$E$5:$H$32,3,0)</f>
        <v>Р</v>
      </c>
      <c r="Q325" s="35" t="str">
        <f>VLOOKUP(Q$11,[1]Графік!$E$5:$H$32,3,0)</f>
        <v>Р</v>
      </c>
      <c r="R325" s="35" t="str">
        <f>VLOOKUP(R$11,[1]Графік!$E$5:$H$32,3,0)</f>
        <v>ВВ</v>
      </c>
      <c r="S325" s="35" t="str">
        <f>VLOOKUP(S$11,[1]Графік!$E$5:$H$32,3,0)</f>
        <v>ВВ</v>
      </c>
      <c r="T325" s="35" t="str">
        <f>VLOOKUP(T$11,[1]Графік!$E$5:$H$32,3,0)</f>
        <v>Р</v>
      </c>
      <c r="U325" s="35" t="str">
        <f>VLOOKUP(U$11,[1]Графік!$E$5:$H$32,3,0)</f>
        <v>Р</v>
      </c>
      <c r="V325" s="35" t="str">
        <f>VLOOKUP(V$11,[1]Графік!$E$5:$H$32,3,0)</f>
        <v>Р</v>
      </c>
      <c r="W325" s="35" t="str">
        <f>VLOOKUP(W$11,[1]Графік!$E$5:$H$32,3,0)</f>
        <v>Р</v>
      </c>
      <c r="X325" s="35" t="str">
        <f>VLOOKUP(X$11,[1]Графік!$E$5:$H$32,3,0)</f>
        <v>ВВ</v>
      </c>
      <c r="Y325" s="35" t="str">
        <f>VLOOKUP(Y$11,[1]Графік!$E$5:$H$32,3,0)</f>
        <v>ВВ</v>
      </c>
      <c r="Z325" s="35" t="str">
        <f>VLOOKUP(Z$11,[1]Графік!$E$5:$H$32,3,0)</f>
        <v>Р</v>
      </c>
      <c r="AA325" s="35" t="str">
        <f>VLOOKUP(AA$11,[1]Графік!$E$5:$H$32,3,0)</f>
        <v>Р</v>
      </c>
      <c r="AB325" s="35" t="str">
        <f>VLOOKUP(AB$11,[1]Графік!$E$5:$H$32,3,0)</f>
        <v>Р</v>
      </c>
      <c r="AC325" s="35" t="str">
        <f>VLOOKUP(AC$11,[1]Графік!$E$5:$H$32,3,0)</f>
        <v>Р</v>
      </c>
      <c r="AD325" s="35" t="str">
        <f>VLOOKUP(AD$11,[1]Графік!$E$5:$H$32,3,0)</f>
        <v>ВВ</v>
      </c>
      <c r="AE325" s="35" t="str">
        <f>VLOOKUP(AE$11,[1]Графік!$E$5:$H$32,3,0)</f>
        <v>ВВ</v>
      </c>
      <c r="AF325" s="35" t="str">
        <f>VLOOKUP(AF$11,[1]Графік!$E$5:$H$32,3,0)</f>
        <v>Р</v>
      </c>
      <c r="AG325" s="35" t="str">
        <f>VLOOKUP(AG$11,[1]Графік!$E$5:$H$32,3,0)</f>
        <v>Р</v>
      </c>
      <c r="AH325" s="35"/>
      <c r="AI325" s="35"/>
      <c r="AJ325" s="36"/>
      <c r="AK325" s="162">
        <f ca="1">SUMIF($F325:$AJ328,"Р",$F326:$AJ326)</f>
        <v>144</v>
      </c>
      <c r="AL325" s="156">
        <f ca="1">SUMIF($F327:$AJ328,"НУ",$F328:$AJ328)</f>
        <v>0</v>
      </c>
      <c r="AM325" s="127">
        <f ca="1">SUMIF(F325:AJ328,"РВ",F326:AJ326)</f>
        <v>0</v>
      </c>
      <c r="AN325" s="130">
        <f ca="1">AK325+AL325+AM325</f>
        <v>144</v>
      </c>
      <c r="AO325" s="133">
        <f ca="1">AK325/8</f>
        <v>18</v>
      </c>
      <c r="AP325" s="136">
        <f>COUNTIF($F325:$AJ328,"=ВВ")</f>
        <v>10</v>
      </c>
      <c r="AQ325" s="136">
        <f>COUNTIF($F325:$AJ328,"=В")</f>
        <v>0</v>
      </c>
      <c r="AR325" s="124">
        <f>COUNTIF($F325:$AJ328,"=НА")</f>
        <v>0</v>
      </c>
      <c r="AS325" s="124">
        <f>COUNTIF(F325:AJ328,"=ТН")</f>
        <v>0</v>
      </c>
      <c r="AT325" s="124">
        <f>COUNTIF($F325:$AJ328,"=ВД")</f>
        <v>0</v>
      </c>
      <c r="AU325" s="124">
        <f>COUNTIF($F325:$AJ328,"=ВП")</f>
        <v>0</v>
      </c>
      <c r="AV325" s="124">
        <f>COUNTIF($F325:$AJ328,"=ДД")</f>
        <v>0</v>
      </c>
      <c r="AW325" s="124">
        <f>COUNTIF($F325:$AJ328,"=П")</f>
        <v>0</v>
      </c>
      <c r="AX325" s="124">
        <f>COUNTIF($F325:$AJ328,"=ПР")</f>
        <v>0</v>
      </c>
      <c r="AY325" s="95">
        <f>COUNTIF($F325:$AJ328,"=І")</f>
        <v>0</v>
      </c>
      <c r="AZ325" s="95">
        <f>COUNTIF($F325:$AJ328,"=НЗ")</f>
        <v>0</v>
      </c>
      <c r="BA325" s="97" t="str">
        <f>IF(C325&gt;1,[1]Графік!$H$36,"")</f>
        <v/>
      </c>
    </row>
    <row r="326" spans="1:53" ht="15.75" customHeight="1" x14ac:dyDescent="0.25">
      <c r="A326" s="141"/>
      <c r="B326" s="144"/>
      <c r="C326" s="147"/>
      <c r="D326" s="150"/>
      <c r="E326" s="51"/>
      <c r="F326" s="38" t="str">
        <f t="shared" ref="F326:AG326" si="156">IF(F325="Р",8,"")</f>
        <v/>
      </c>
      <c r="G326" s="39" t="str">
        <f t="shared" si="156"/>
        <v/>
      </c>
      <c r="H326" s="39">
        <f t="shared" si="156"/>
        <v>8</v>
      </c>
      <c r="I326" s="39">
        <f t="shared" si="156"/>
        <v>8</v>
      </c>
      <c r="J326" s="39">
        <f t="shared" si="156"/>
        <v>8</v>
      </c>
      <c r="K326" s="39">
        <f t="shared" si="156"/>
        <v>8</v>
      </c>
      <c r="L326" s="39" t="str">
        <f t="shared" si="156"/>
        <v/>
      </c>
      <c r="M326" s="39" t="str">
        <f t="shared" si="156"/>
        <v/>
      </c>
      <c r="N326" s="39">
        <f t="shared" si="156"/>
        <v>8</v>
      </c>
      <c r="O326" s="39">
        <f t="shared" si="156"/>
        <v>8</v>
      </c>
      <c r="P326" s="39">
        <f t="shared" si="156"/>
        <v>8</v>
      </c>
      <c r="Q326" s="39">
        <f t="shared" si="156"/>
        <v>8</v>
      </c>
      <c r="R326" s="39" t="str">
        <f t="shared" si="156"/>
        <v/>
      </c>
      <c r="S326" s="39" t="str">
        <f t="shared" si="156"/>
        <v/>
      </c>
      <c r="T326" s="39">
        <f t="shared" si="156"/>
        <v>8</v>
      </c>
      <c r="U326" s="39">
        <f t="shared" si="156"/>
        <v>8</v>
      </c>
      <c r="V326" s="39">
        <f t="shared" si="156"/>
        <v>8</v>
      </c>
      <c r="W326" s="39">
        <f t="shared" si="156"/>
        <v>8</v>
      </c>
      <c r="X326" s="39" t="str">
        <f t="shared" si="156"/>
        <v/>
      </c>
      <c r="Y326" s="39" t="str">
        <f t="shared" si="156"/>
        <v/>
      </c>
      <c r="Z326" s="39">
        <f t="shared" si="156"/>
        <v>8</v>
      </c>
      <c r="AA326" s="39">
        <f t="shared" si="156"/>
        <v>8</v>
      </c>
      <c r="AB326" s="39">
        <f t="shared" si="156"/>
        <v>8</v>
      </c>
      <c r="AC326" s="39">
        <f t="shared" si="156"/>
        <v>8</v>
      </c>
      <c r="AD326" s="39" t="str">
        <f t="shared" si="156"/>
        <v/>
      </c>
      <c r="AE326" s="39" t="str">
        <f t="shared" si="156"/>
        <v/>
      </c>
      <c r="AF326" s="39">
        <f t="shared" si="156"/>
        <v>8</v>
      </c>
      <c r="AG326" s="39">
        <f t="shared" si="156"/>
        <v>8</v>
      </c>
      <c r="AH326" s="39"/>
      <c r="AI326" s="39"/>
      <c r="AJ326" s="40"/>
      <c r="AK326" s="162"/>
      <c r="AL326" s="156"/>
      <c r="AM326" s="127"/>
      <c r="AN326" s="130"/>
      <c r="AO326" s="133"/>
      <c r="AP326" s="136"/>
      <c r="AQ326" s="136"/>
      <c r="AR326" s="124"/>
      <c r="AS326" s="124"/>
      <c r="AT326" s="124"/>
      <c r="AU326" s="124"/>
      <c r="AV326" s="124"/>
      <c r="AW326" s="124"/>
      <c r="AX326" s="124"/>
      <c r="AY326" s="95"/>
      <c r="AZ326" s="95"/>
      <c r="BA326" s="98"/>
    </row>
    <row r="327" spans="1:53" ht="12.75" customHeight="1" x14ac:dyDescent="0.25">
      <c r="A327" s="141"/>
      <c r="B327" s="144"/>
      <c r="C327" s="147"/>
      <c r="D327" s="150"/>
      <c r="E327" s="51"/>
      <c r="F327" s="42" t="str">
        <f t="shared" ref="F327:AJ327" si="157">IF(F328&gt;0,"НУ","")</f>
        <v/>
      </c>
      <c r="G327" s="43" t="str">
        <f t="shared" si="157"/>
        <v/>
      </c>
      <c r="H327" s="43" t="str">
        <f t="shared" si="157"/>
        <v/>
      </c>
      <c r="I327" s="43" t="str">
        <f t="shared" si="157"/>
        <v/>
      </c>
      <c r="J327" s="43" t="str">
        <f t="shared" si="157"/>
        <v/>
      </c>
      <c r="K327" s="43" t="str">
        <f t="shared" si="157"/>
        <v/>
      </c>
      <c r="L327" s="43" t="str">
        <f t="shared" si="157"/>
        <v/>
      </c>
      <c r="M327" s="43" t="str">
        <f t="shared" si="157"/>
        <v/>
      </c>
      <c r="N327" s="43" t="str">
        <f t="shared" si="157"/>
        <v/>
      </c>
      <c r="O327" s="43" t="str">
        <f t="shared" si="157"/>
        <v/>
      </c>
      <c r="P327" s="43" t="str">
        <f t="shared" si="157"/>
        <v/>
      </c>
      <c r="Q327" s="43" t="str">
        <f t="shared" si="157"/>
        <v/>
      </c>
      <c r="R327" s="43" t="str">
        <f t="shared" si="157"/>
        <v/>
      </c>
      <c r="S327" s="43" t="str">
        <f t="shared" si="157"/>
        <v/>
      </c>
      <c r="T327" s="43" t="str">
        <f t="shared" si="157"/>
        <v/>
      </c>
      <c r="U327" s="43" t="str">
        <f t="shared" si="157"/>
        <v/>
      </c>
      <c r="V327" s="43" t="str">
        <f t="shared" si="157"/>
        <v/>
      </c>
      <c r="W327" s="43" t="str">
        <f t="shared" si="157"/>
        <v/>
      </c>
      <c r="X327" s="43" t="str">
        <f t="shared" si="157"/>
        <v/>
      </c>
      <c r="Y327" s="43" t="str">
        <f t="shared" si="157"/>
        <v/>
      </c>
      <c r="Z327" s="43" t="str">
        <f t="shared" si="157"/>
        <v/>
      </c>
      <c r="AA327" s="43" t="str">
        <f t="shared" si="157"/>
        <v/>
      </c>
      <c r="AB327" s="43" t="str">
        <f t="shared" si="157"/>
        <v/>
      </c>
      <c r="AC327" s="43" t="str">
        <f t="shared" si="157"/>
        <v/>
      </c>
      <c r="AD327" s="43" t="str">
        <f t="shared" si="157"/>
        <v/>
      </c>
      <c r="AE327" s="43" t="str">
        <f t="shared" si="157"/>
        <v/>
      </c>
      <c r="AF327" s="43" t="str">
        <f t="shared" si="157"/>
        <v/>
      </c>
      <c r="AG327" s="43" t="str">
        <f t="shared" si="157"/>
        <v/>
      </c>
      <c r="AH327" s="44" t="str">
        <f t="shared" si="157"/>
        <v/>
      </c>
      <c r="AI327" s="44" t="str">
        <f t="shared" si="157"/>
        <v/>
      </c>
      <c r="AJ327" s="45" t="str">
        <f t="shared" si="157"/>
        <v/>
      </c>
      <c r="AK327" s="162"/>
      <c r="AL327" s="156"/>
      <c r="AM327" s="127"/>
      <c r="AN327" s="130"/>
      <c r="AO327" s="133"/>
      <c r="AP327" s="136"/>
      <c r="AQ327" s="136"/>
      <c r="AR327" s="124"/>
      <c r="AS327" s="124"/>
      <c r="AT327" s="124"/>
      <c r="AU327" s="124"/>
      <c r="AV327" s="124"/>
      <c r="AW327" s="124"/>
      <c r="AX327" s="124"/>
      <c r="AY327" s="95"/>
      <c r="AZ327" s="95"/>
      <c r="BA327" s="98"/>
    </row>
    <row r="328" spans="1:53" ht="13.5" customHeight="1" thickBot="1" x14ac:dyDescent="0.3">
      <c r="A328" s="142"/>
      <c r="B328" s="145"/>
      <c r="C328" s="148"/>
      <c r="D328" s="151"/>
      <c r="E328" s="52"/>
      <c r="F328" s="47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9"/>
      <c r="AK328" s="163"/>
      <c r="AL328" s="157"/>
      <c r="AM328" s="128"/>
      <c r="AN328" s="131"/>
      <c r="AO328" s="134"/>
      <c r="AP328" s="137"/>
      <c r="AQ328" s="137"/>
      <c r="AR328" s="125"/>
      <c r="AS328" s="125"/>
      <c r="AT328" s="125"/>
      <c r="AU328" s="125"/>
      <c r="AV328" s="125"/>
      <c r="AW328" s="125"/>
      <c r="AX328" s="125"/>
      <c r="AY328" s="96"/>
      <c r="AZ328" s="96"/>
      <c r="BA328" s="99"/>
    </row>
    <row r="329" spans="1:53" ht="12.75" customHeight="1" x14ac:dyDescent="0.25">
      <c r="A329" s="140">
        <v>80</v>
      </c>
      <c r="B329" s="143" t="str">
        <f>IFERROR(VLOOKUP($C329,[1]Списки!$A$1:$C$3999,2,0),"")</f>
        <v/>
      </c>
      <c r="C329" s="146"/>
      <c r="D329" s="149" t="str">
        <f>IFERROR(VLOOKUP($C329,[1]Списки!$A$1:$C$3999,3,0),"")</f>
        <v/>
      </c>
      <c r="E329" s="50"/>
      <c r="F329" s="34" t="str">
        <f>VLOOKUP(F$11,[1]Графік!$E$5:$H$32,3,0)</f>
        <v>ВВ</v>
      </c>
      <c r="G329" s="35" t="str">
        <f>VLOOKUP(G$11,[1]Графік!$E$5:$H$32,3,0)</f>
        <v>ВВ</v>
      </c>
      <c r="H329" s="35" t="str">
        <f>VLOOKUP(H$11,[1]Графік!$E$5:$H$32,3,0)</f>
        <v>Р</v>
      </c>
      <c r="I329" s="35" t="str">
        <f>VLOOKUP(I$11,[1]Графік!$E$5:$H$32,3,0)</f>
        <v>Р</v>
      </c>
      <c r="J329" s="35" t="str">
        <f>VLOOKUP(J$11,[1]Графік!$E$5:$H$32,3,0)</f>
        <v>Р</v>
      </c>
      <c r="K329" s="35" t="str">
        <f>VLOOKUP(K$11,[1]Графік!$E$5:$H$32,3,0)</f>
        <v>Р</v>
      </c>
      <c r="L329" s="35" t="str">
        <f>VLOOKUP(L$11,[1]Графік!$E$5:$H$32,3,0)</f>
        <v>ВВ</v>
      </c>
      <c r="M329" s="35" t="str">
        <f>VLOOKUP(M$11,[1]Графік!$E$5:$H$32,3,0)</f>
        <v>ВВ</v>
      </c>
      <c r="N329" s="35" t="str">
        <f>VLOOKUP(N$11,[1]Графік!$E$5:$H$32,3,0)</f>
        <v>Р</v>
      </c>
      <c r="O329" s="35" t="str">
        <f>VLOOKUP(O$11,[1]Графік!$E$5:$H$32,3,0)</f>
        <v>Р</v>
      </c>
      <c r="P329" s="35" t="str">
        <f>VLOOKUP(P$11,[1]Графік!$E$5:$H$32,3,0)</f>
        <v>Р</v>
      </c>
      <c r="Q329" s="35" t="str">
        <f>VLOOKUP(Q$11,[1]Графік!$E$5:$H$32,3,0)</f>
        <v>Р</v>
      </c>
      <c r="R329" s="35" t="str">
        <f>VLOOKUP(R$11,[1]Графік!$E$5:$H$32,3,0)</f>
        <v>ВВ</v>
      </c>
      <c r="S329" s="35" t="str">
        <f>VLOOKUP(S$11,[1]Графік!$E$5:$H$32,3,0)</f>
        <v>ВВ</v>
      </c>
      <c r="T329" s="35" t="str">
        <f>VLOOKUP(T$11,[1]Графік!$E$5:$H$32,3,0)</f>
        <v>Р</v>
      </c>
      <c r="U329" s="35" t="str">
        <f>VLOOKUP(U$11,[1]Графік!$E$5:$H$32,3,0)</f>
        <v>Р</v>
      </c>
      <c r="V329" s="35" t="str">
        <f>VLOOKUP(V$11,[1]Графік!$E$5:$H$32,3,0)</f>
        <v>Р</v>
      </c>
      <c r="W329" s="35" t="str">
        <f>VLOOKUP(W$11,[1]Графік!$E$5:$H$32,3,0)</f>
        <v>Р</v>
      </c>
      <c r="X329" s="35" t="str">
        <f>VLOOKUP(X$11,[1]Графік!$E$5:$H$32,3,0)</f>
        <v>ВВ</v>
      </c>
      <c r="Y329" s="35" t="str">
        <f>VLOOKUP(Y$11,[1]Графік!$E$5:$H$32,3,0)</f>
        <v>ВВ</v>
      </c>
      <c r="Z329" s="35" t="str">
        <f>VLOOKUP(Z$11,[1]Графік!$E$5:$H$32,3,0)</f>
        <v>Р</v>
      </c>
      <c r="AA329" s="35" t="str">
        <f>VLOOKUP(AA$11,[1]Графік!$E$5:$H$32,3,0)</f>
        <v>Р</v>
      </c>
      <c r="AB329" s="35" t="str">
        <f>VLOOKUP(AB$11,[1]Графік!$E$5:$H$32,3,0)</f>
        <v>Р</v>
      </c>
      <c r="AC329" s="35" t="str">
        <f>VLOOKUP(AC$11,[1]Графік!$E$5:$H$32,3,0)</f>
        <v>Р</v>
      </c>
      <c r="AD329" s="35" t="str">
        <f>VLOOKUP(AD$11,[1]Графік!$E$5:$H$32,3,0)</f>
        <v>ВВ</v>
      </c>
      <c r="AE329" s="35" t="str">
        <f>VLOOKUP(AE$11,[1]Графік!$E$5:$H$32,3,0)</f>
        <v>ВВ</v>
      </c>
      <c r="AF329" s="35" t="str">
        <f>VLOOKUP(AF$11,[1]Графік!$E$5:$H$32,3,0)</f>
        <v>Р</v>
      </c>
      <c r="AG329" s="35" t="str">
        <f>VLOOKUP(AG$11,[1]Графік!$E$5:$H$32,3,0)</f>
        <v>Р</v>
      </c>
      <c r="AH329" s="35"/>
      <c r="AI329" s="35"/>
      <c r="AJ329" s="36"/>
      <c r="AK329" s="162">
        <f ca="1">SUMIF($F329:$AJ332,"Р",$F330:$AJ330)</f>
        <v>144</v>
      </c>
      <c r="AL329" s="156">
        <f ca="1">SUMIF($F331:$AJ332,"НУ",$F332:$AJ332)</f>
        <v>0</v>
      </c>
      <c r="AM329" s="127">
        <f ca="1">SUMIF(F329:AJ332,"РВ",F330:AJ330)</f>
        <v>0</v>
      </c>
      <c r="AN329" s="130">
        <f ca="1">AK329+AL329+AM329</f>
        <v>144</v>
      </c>
      <c r="AO329" s="133">
        <f ca="1">AK329/8</f>
        <v>18</v>
      </c>
      <c r="AP329" s="136">
        <f>COUNTIF($F329:$AJ332,"=ВВ")</f>
        <v>10</v>
      </c>
      <c r="AQ329" s="136">
        <f>COUNTIF($F329:$AJ332,"=В")</f>
        <v>0</v>
      </c>
      <c r="AR329" s="124">
        <f>COUNTIF($F329:$AJ332,"=НА")</f>
        <v>0</v>
      </c>
      <c r="AS329" s="124">
        <f>COUNTIF(F329:AJ332,"=ТН")</f>
        <v>0</v>
      </c>
      <c r="AT329" s="124">
        <f>COUNTIF($F329:$AJ332,"=ВД")</f>
        <v>0</v>
      </c>
      <c r="AU329" s="124">
        <f>COUNTIF($F329:$AJ332,"=ВП")</f>
        <v>0</v>
      </c>
      <c r="AV329" s="124">
        <f>COUNTIF($F329:$AJ332,"=ДД")</f>
        <v>0</v>
      </c>
      <c r="AW329" s="124">
        <f>COUNTIF($F329:$AJ332,"=П")</f>
        <v>0</v>
      </c>
      <c r="AX329" s="124">
        <f>COUNTIF($F329:$AJ332,"=ПР")</f>
        <v>0</v>
      </c>
      <c r="AY329" s="95">
        <f>COUNTIF($F329:$AJ332,"=І")</f>
        <v>0</v>
      </c>
      <c r="AZ329" s="95">
        <f>COUNTIF($F329:$AJ332,"=НЗ")</f>
        <v>0</v>
      </c>
      <c r="BA329" s="97" t="str">
        <f>IF(C329&gt;1,[1]Графік!$H$36,"")</f>
        <v/>
      </c>
    </row>
    <row r="330" spans="1:53" ht="12.75" customHeight="1" x14ac:dyDescent="0.25">
      <c r="A330" s="141"/>
      <c r="B330" s="144"/>
      <c r="C330" s="147"/>
      <c r="D330" s="150"/>
      <c r="E330" s="51"/>
      <c r="F330" s="38" t="str">
        <f t="shared" ref="F330:AG330" si="158">IF(F329="Р",8,"")</f>
        <v/>
      </c>
      <c r="G330" s="39" t="str">
        <f t="shared" si="158"/>
        <v/>
      </c>
      <c r="H330" s="39">
        <f t="shared" si="158"/>
        <v>8</v>
      </c>
      <c r="I330" s="39">
        <f t="shared" si="158"/>
        <v>8</v>
      </c>
      <c r="J330" s="39">
        <f t="shared" si="158"/>
        <v>8</v>
      </c>
      <c r="K330" s="39">
        <f t="shared" si="158"/>
        <v>8</v>
      </c>
      <c r="L330" s="39" t="str">
        <f t="shared" si="158"/>
        <v/>
      </c>
      <c r="M330" s="39" t="str">
        <f t="shared" si="158"/>
        <v/>
      </c>
      <c r="N330" s="39">
        <f t="shared" si="158"/>
        <v>8</v>
      </c>
      <c r="O330" s="39">
        <f t="shared" si="158"/>
        <v>8</v>
      </c>
      <c r="P330" s="39">
        <f t="shared" si="158"/>
        <v>8</v>
      </c>
      <c r="Q330" s="39">
        <f t="shared" si="158"/>
        <v>8</v>
      </c>
      <c r="R330" s="39" t="str">
        <f t="shared" si="158"/>
        <v/>
      </c>
      <c r="S330" s="39" t="str">
        <f t="shared" si="158"/>
        <v/>
      </c>
      <c r="T330" s="39">
        <f t="shared" si="158"/>
        <v>8</v>
      </c>
      <c r="U330" s="39">
        <f t="shared" si="158"/>
        <v>8</v>
      </c>
      <c r="V330" s="39">
        <f t="shared" si="158"/>
        <v>8</v>
      </c>
      <c r="W330" s="39">
        <f t="shared" si="158"/>
        <v>8</v>
      </c>
      <c r="X330" s="39" t="str">
        <f t="shared" si="158"/>
        <v/>
      </c>
      <c r="Y330" s="39" t="str">
        <f t="shared" si="158"/>
        <v/>
      </c>
      <c r="Z330" s="39">
        <f t="shared" si="158"/>
        <v>8</v>
      </c>
      <c r="AA330" s="39">
        <f t="shared" si="158"/>
        <v>8</v>
      </c>
      <c r="AB330" s="39">
        <f t="shared" si="158"/>
        <v>8</v>
      </c>
      <c r="AC330" s="39">
        <f t="shared" si="158"/>
        <v>8</v>
      </c>
      <c r="AD330" s="39" t="str">
        <f t="shared" si="158"/>
        <v/>
      </c>
      <c r="AE330" s="39" t="str">
        <f t="shared" si="158"/>
        <v/>
      </c>
      <c r="AF330" s="39">
        <f t="shared" si="158"/>
        <v>8</v>
      </c>
      <c r="AG330" s="39">
        <f t="shared" si="158"/>
        <v>8</v>
      </c>
      <c r="AH330" s="39"/>
      <c r="AI330" s="39"/>
      <c r="AJ330" s="40"/>
      <c r="AK330" s="162"/>
      <c r="AL330" s="156"/>
      <c r="AM330" s="127"/>
      <c r="AN330" s="130"/>
      <c r="AO330" s="133"/>
      <c r="AP330" s="136"/>
      <c r="AQ330" s="136"/>
      <c r="AR330" s="124"/>
      <c r="AS330" s="124"/>
      <c r="AT330" s="124"/>
      <c r="AU330" s="124"/>
      <c r="AV330" s="124"/>
      <c r="AW330" s="124"/>
      <c r="AX330" s="124"/>
      <c r="AY330" s="95"/>
      <c r="AZ330" s="95"/>
      <c r="BA330" s="98"/>
    </row>
    <row r="331" spans="1:53" ht="12.75" customHeight="1" x14ac:dyDescent="0.25">
      <c r="A331" s="141"/>
      <c r="B331" s="144"/>
      <c r="C331" s="147"/>
      <c r="D331" s="150"/>
      <c r="E331" s="51"/>
      <c r="F331" s="42" t="str">
        <f t="shared" ref="F331:AJ331" si="159">IF(F332&gt;0,"НУ","")</f>
        <v/>
      </c>
      <c r="G331" s="43" t="str">
        <f t="shared" si="159"/>
        <v/>
      </c>
      <c r="H331" s="43" t="str">
        <f t="shared" si="159"/>
        <v/>
      </c>
      <c r="I331" s="43" t="str">
        <f t="shared" si="159"/>
        <v/>
      </c>
      <c r="J331" s="43" t="str">
        <f t="shared" si="159"/>
        <v/>
      </c>
      <c r="K331" s="43" t="str">
        <f t="shared" si="159"/>
        <v/>
      </c>
      <c r="L331" s="43" t="str">
        <f t="shared" si="159"/>
        <v/>
      </c>
      <c r="M331" s="43" t="str">
        <f t="shared" si="159"/>
        <v/>
      </c>
      <c r="N331" s="43" t="str">
        <f t="shared" si="159"/>
        <v/>
      </c>
      <c r="O331" s="43" t="str">
        <f t="shared" si="159"/>
        <v/>
      </c>
      <c r="P331" s="43" t="str">
        <f t="shared" si="159"/>
        <v/>
      </c>
      <c r="Q331" s="43" t="str">
        <f t="shared" si="159"/>
        <v/>
      </c>
      <c r="R331" s="43" t="str">
        <f t="shared" si="159"/>
        <v/>
      </c>
      <c r="S331" s="43" t="str">
        <f t="shared" si="159"/>
        <v/>
      </c>
      <c r="T331" s="43" t="str">
        <f t="shared" si="159"/>
        <v/>
      </c>
      <c r="U331" s="43" t="str">
        <f t="shared" si="159"/>
        <v/>
      </c>
      <c r="V331" s="43" t="str">
        <f t="shared" si="159"/>
        <v/>
      </c>
      <c r="W331" s="43" t="str">
        <f t="shared" si="159"/>
        <v/>
      </c>
      <c r="X331" s="43" t="str">
        <f t="shared" si="159"/>
        <v/>
      </c>
      <c r="Y331" s="43" t="str">
        <f t="shared" si="159"/>
        <v/>
      </c>
      <c r="Z331" s="43" t="str">
        <f t="shared" si="159"/>
        <v/>
      </c>
      <c r="AA331" s="43" t="str">
        <f t="shared" si="159"/>
        <v/>
      </c>
      <c r="AB331" s="43" t="str">
        <f t="shared" si="159"/>
        <v/>
      </c>
      <c r="AC331" s="43" t="str">
        <f t="shared" si="159"/>
        <v/>
      </c>
      <c r="AD331" s="43" t="str">
        <f t="shared" si="159"/>
        <v/>
      </c>
      <c r="AE331" s="43" t="str">
        <f t="shared" si="159"/>
        <v/>
      </c>
      <c r="AF331" s="43" t="str">
        <f t="shared" si="159"/>
        <v/>
      </c>
      <c r="AG331" s="43" t="str">
        <f t="shared" si="159"/>
        <v/>
      </c>
      <c r="AH331" s="44" t="str">
        <f t="shared" si="159"/>
        <v/>
      </c>
      <c r="AI331" s="44" t="str">
        <f t="shared" si="159"/>
        <v/>
      </c>
      <c r="AJ331" s="45" t="str">
        <f t="shared" si="159"/>
        <v/>
      </c>
      <c r="AK331" s="162"/>
      <c r="AL331" s="156"/>
      <c r="AM331" s="127"/>
      <c r="AN331" s="130"/>
      <c r="AO331" s="133"/>
      <c r="AP331" s="136"/>
      <c r="AQ331" s="136"/>
      <c r="AR331" s="124"/>
      <c r="AS331" s="124"/>
      <c r="AT331" s="124"/>
      <c r="AU331" s="124"/>
      <c r="AV331" s="124"/>
      <c r="AW331" s="124"/>
      <c r="AX331" s="124"/>
      <c r="AY331" s="95"/>
      <c r="AZ331" s="95"/>
      <c r="BA331" s="98"/>
    </row>
    <row r="332" spans="1:53" ht="13.5" customHeight="1" thickBot="1" x14ac:dyDescent="0.3">
      <c r="A332" s="142"/>
      <c r="B332" s="145"/>
      <c r="C332" s="148"/>
      <c r="D332" s="151"/>
      <c r="E332" s="52"/>
      <c r="F332" s="47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9"/>
      <c r="AK332" s="163"/>
      <c r="AL332" s="157"/>
      <c r="AM332" s="128"/>
      <c r="AN332" s="131"/>
      <c r="AO332" s="134"/>
      <c r="AP332" s="137"/>
      <c r="AQ332" s="137"/>
      <c r="AR332" s="125"/>
      <c r="AS332" s="125"/>
      <c r="AT332" s="125"/>
      <c r="AU332" s="125"/>
      <c r="AV332" s="125"/>
      <c r="AW332" s="125"/>
      <c r="AX332" s="125"/>
      <c r="AY332" s="96"/>
      <c r="AZ332" s="96"/>
      <c r="BA332" s="99"/>
    </row>
    <row r="333" spans="1:53" ht="12.75" customHeight="1" x14ac:dyDescent="0.25">
      <c r="A333" s="140">
        <v>81</v>
      </c>
      <c r="B333" s="143" t="str">
        <f>IFERROR(VLOOKUP($C333,[1]Списки!$A$1:$C$3999,2,0),"")</f>
        <v/>
      </c>
      <c r="C333" s="146"/>
      <c r="D333" s="149" t="str">
        <f>IFERROR(VLOOKUP($C333,[1]Списки!$A$1:$C$3999,3,0),"")</f>
        <v/>
      </c>
      <c r="E333" s="50"/>
      <c r="F333" s="34" t="str">
        <f>VLOOKUP(F$11,[1]Графік!$E$5:$H$32,3,0)</f>
        <v>ВВ</v>
      </c>
      <c r="G333" s="35" t="str">
        <f>VLOOKUP(G$11,[1]Графік!$E$5:$H$32,3,0)</f>
        <v>ВВ</v>
      </c>
      <c r="H333" s="35" t="str">
        <f>VLOOKUP(H$11,[1]Графік!$E$5:$H$32,3,0)</f>
        <v>Р</v>
      </c>
      <c r="I333" s="35" t="str">
        <f>VLOOKUP(I$11,[1]Графік!$E$5:$H$32,3,0)</f>
        <v>Р</v>
      </c>
      <c r="J333" s="35" t="str">
        <f>VLOOKUP(J$11,[1]Графік!$E$5:$H$32,3,0)</f>
        <v>Р</v>
      </c>
      <c r="K333" s="35" t="str">
        <f>VLOOKUP(K$11,[1]Графік!$E$5:$H$32,3,0)</f>
        <v>Р</v>
      </c>
      <c r="L333" s="35" t="str">
        <f>VLOOKUP(L$11,[1]Графік!$E$5:$H$32,3,0)</f>
        <v>ВВ</v>
      </c>
      <c r="M333" s="35" t="str">
        <f>VLOOKUP(M$11,[1]Графік!$E$5:$H$32,3,0)</f>
        <v>ВВ</v>
      </c>
      <c r="N333" s="35" t="str">
        <f>VLOOKUP(N$11,[1]Графік!$E$5:$H$32,3,0)</f>
        <v>Р</v>
      </c>
      <c r="O333" s="35" t="str">
        <f>VLOOKUP(O$11,[1]Графік!$E$5:$H$32,3,0)</f>
        <v>Р</v>
      </c>
      <c r="P333" s="35" t="str">
        <f>VLOOKUP(P$11,[1]Графік!$E$5:$H$32,3,0)</f>
        <v>Р</v>
      </c>
      <c r="Q333" s="35" t="str">
        <f>VLOOKUP(Q$11,[1]Графік!$E$5:$H$32,3,0)</f>
        <v>Р</v>
      </c>
      <c r="R333" s="35" t="str">
        <f>VLOOKUP(R$11,[1]Графік!$E$5:$H$32,3,0)</f>
        <v>ВВ</v>
      </c>
      <c r="S333" s="35" t="str">
        <f>VLOOKUP(S$11,[1]Графік!$E$5:$H$32,3,0)</f>
        <v>ВВ</v>
      </c>
      <c r="T333" s="35" t="str">
        <f>VLOOKUP(T$11,[1]Графік!$E$5:$H$32,3,0)</f>
        <v>Р</v>
      </c>
      <c r="U333" s="35" t="str">
        <f>VLOOKUP(U$11,[1]Графік!$E$5:$H$32,3,0)</f>
        <v>Р</v>
      </c>
      <c r="V333" s="35" t="str">
        <f>VLOOKUP(V$11,[1]Графік!$E$5:$H$32,3,0)</f>
        <v>Р</v>
      </c>
      <c r="W333" s="35" t="str">
        <f>VLOOKUP(W$11,[1]Графік!$E$5:$H$32,3,0)</f>
        <v>Р</v>
      </c>
      <c r="X333" s="35" t="str">
        <f>VLOOKUP(X$11,[1]Графік!$E$5:$H$32,3,0)</f>
        <v>ВВ</v>
      </c>
      <c r="Y333" s="35" t="str">
        <f>VLOOKUP(Y$11,[1]Графік!$E$5:$H$32,3,0)</f>
        <v>ВВ</v>
      </c>
      <c r="Z333" s="35" t="str">
        <f>VLOOKUP(Z$11,[1]Графік!$E$5:$H$32,3,0)</f>
        <v>Р</v>
      </c>
      <c r="AA333" s="35" t="str">
        <f>VLOOKUP(AA$11,[1]Графік!$E$5:$H$32,3,0)</f>
        <v>Р</v>
      </c>
      <c r="AB333" s="35" t="str">
        <f>VLOOKUP(AB$11,[1]Графік!$E$5:$H$32,3,0)</f>
        <v>Р</v>
      </c>
      <c r="AC333" s="35" t="str">
        <f>VLOOKUP(AC$11,[1]Графік!$E$5:$H$32,3,0)</f>
        <v>Р</v>
      </c>
      <c r="AD333" s="35" t="str">
        <f>VLOOKUP(AD$11,[1]Графік!$E$5:$H$32,3,0)</f>
        <v>ВВ</v>
      </c>
      <c r="AE333" s="35" t="str">
        <f>VLOOKUP(AE$11,[1]Графік!$E$5:$H$32,3,0)</f>
        <v>ВВ</v>
      </c>
      <c r="AF333" s="35" t="str">
        <f>VLOOKUP(AF$11,[1]Графік!$E$5:$H$32,3,0)</f>
        <v>Р</v>
      </c>
      <c r="AG333" s="35" t="str">
        <f>VLOOKUP(AG$11,[1]Графік!$E$5:$H$32,3,0)</f>
        <v>Р</v>
      </c>
      <c r="AH333" s="35"/>
      <c r="AI333" s="35"/>
      <c r="AJ333" s="36"/>
      <c r="AK333" s="162">
        <f ca="1">SUMIF($F333:$AJ336,"Р",$F334:$AJ334)</f>
        <v>144</v>
      </c>
      <c r="AL333" s="156">
        <f ca="1">SUMIF($F335:$AJ336,"НУ",$F336:$AJ336)</f>
        <v>0</v>
      </c>
      <c r="AM333" s="127">
        <f ca="1">SUMIF(F333:AJ336,"РВ",F334:AJ334)</f>
        <v>0</v>
      </c>
      <c r="AN333" s="130">
        <f ca="1">AK333+AL333+AM333</f>
        <v>144</v>
      </c>
      <c r="AO333" s="133">
        <f ca="1">AK333/8</f>
        <v>18</v>
      </c>
      <c r="AP333" s="136">
        <f>COUNTIF($F333:$AJ336,"=ВВ")</f>
        <v>10</v>
      </c>
      <c r="AQ333" s="136">
        <f>COUNTIF($F333:$AJ336,"=В")</f>
        <v>0</v>
      </c>
      <c r="AR333" s="124">
        <f>COUNTIF($F333:$AJ336,"=НА")</f>
        <v>0</v>
      </c>
      <c r="AS333" s="124">
        <f>COUNTIF(F333:AJ336,"=ТН")</f>
        <v>0</v>
      </c>
      <c r="AT333" s="124">
        <f>COUNTIF($F333:$AJ336,"=ВД")</f>
        <v>0</v>
      </c>
      <c r="AU333" s="124">
        <f>COUNTIF($F333:$AJ336,"=ВП")</f>
        <v>0</v>
      </c>
      <c r="AV333" s="124">
        <f>COUNTIF($F333:$AJ336,"=ДД")</f>
        <v>0</v>
      </c>
      <c r="AW333" s="124">
        <f>COUNTIF($F333:$AJ336,"=П")</f>
        <v>0</v>
      </c>
      <c r="AX333" s="124">
        <f>COUNTIF($F333:$AJ336,"=ПР")</f>
        <v>0</v>
      </c>
      <c r="AY333" s="95">
        <f>COUNTIF($F333:$AJ336,"=І")</f>
        <v>0</v>
      </c>
      <c r="AZ333" s="95">
        <f>COUNTIF($F333:$AJ336,"=НЗ")</f>
        <v>0</v>
      </c>
      <c r="BA333" s="97" t="str">
        <f>IF(C333&gt;1,[1]Графік!$H$36,"")</f>
        <v/>
      </c>
    </row>
    <row r="334" spans="1:53" ht="12.75" customHeight="1" x14ac:dyDescent="0.25">
      <c r="A334" s="141"/>
      <c r="B334" s="144"/>
      <c r="C334" s="147"/>
      <c r="D334" s="150"/>
      <c r="E334" s="51"/>
      <c r="F334" s="38" t="str">
        <f t="shared" ref="F334:AG334" si="160">IF(F333="Р",8,"")</f>
        <v/>
      </c>
      <c r="G334" s="39" t="str">
        <f t="shared" si="160"/>
        <v/>
      </c>
      <c r="H334" s="39">
        <f t="shared" si="160"/>
        <v>8</v>
      </c>
      <c r="I334" s="39">
        <f t="shared" si="160"/>
        <v>8</v>
      </c>
      <c r="J334" s="39">
        <f t="shared" si="160"/>
        <v>8</v>
      </c>
      <c r="K334" s="39">
        <f t="shared" si="160"/>
        <v>8</v>
      </c>
      <c r="L334" s="39" t="str">
        <f t="shared" si="160"/>
        <v/>
      </c>
      <c r="M334" s="39" t="str">
        <f t="shared" si="160"/>
        <v/>
      </c>
      <c r="N334" s="39">
        <f t="shared" si="160"/>
        <v>8</v>
      </c>
      <c r="O334" s="39">
        <f t="shared" si="160"/>
        <v>8</v>
      </c>
      <c r="P334" s="39">
        <f t="shared" si="160"/>
        <v>8</v>
      </c>
      <c r="Q334" s="39">
        <f t="shared" si="160"/>
        <v>8</v>
      </c>
      <c r="R334" s="39" t="str">
        <f t="shared" si="160"/>
        <v/>
      </c>
      <c r="S334" s="39" t="str">
        <f t="shared" si="160"/>
        <v/>
      </c>
      <c r="T334" s="39">
        <f t="shared" si="160"/>
        <v>8</v>
      </c>
      <c r="U334" s="39">
        <f t="shared" si="160"/>
        <v>8</v>
      </c>
      <c r="V334" s="39">
        <f t="shared" si="160"/>
        <v>8</v>
      </c>
      <c r="W334" s="39">
        <f t="shared" si="160"/>
        <v>8</v>
      </c>
      <c r="X334" s="39" t="str">
        <f t="shared" si="160"/>
        <v/>
      </c>
      <c r="Y334" s="39" t="str">
        <f t="shared" si="160"/>
        <v/>
      </c>
      <c r="Z334" s="39">
        <f t="shared" si="160"/>
        <v>8</v>
      </c>
      <c r="AA334" s="39">
        <f t="shared" si="160"/>
        <v>8</v>
      </c>
      <c r="AB334" s="39">
        <f t="shared" si="160"/>
        <v>8</v>
      </c>
      <c r="AC334" s="39">
        <f t="shared" si="160"/>
        <v>8</v>
      </c>
      <c r="AD334" s="39" t="str">
        <f t="shared" si="160"/>
        <v/>
      </c>
      <c r="AE334" s="39" t="str">
        <f t="shared" si="160"/>
        <v/>
      </c>
      <c r="AF334" s="39">
        <f t="shared" si="160"/>
        <v>8</v>
      </c>
      <c r="AG334" s="39">
        <f t="shared" si="160"/>
        <v>8</v>
      </c>
      <c r="AH334" s="39"/>
      <c r="AI334" s="39"/>
      <c r="AJ334" s="40"/>
      <c r="AK334" s="162"/>
      <c r="AL334" s="156"/>
      <c r="AM334" s="127"/>
      <c r="AN334" s="130"/>
      <c r="AO334" s="133"/>
      <c r="AP334" s="136"/>
      <c r="AQ334" s="136"/>
      <c r="AR334" s="124"/>
      <c r="AS334" s="124"/>
      <c r="AT334" s="124"/>
      <c r="AU334" s="124"/>
      <c r="AV334" s="124"/>
      <c r="AW334" s="124"/>
      <c r="AX334" s="124"/>
      <c r="AY334" s="95"/>
      <c r="AZ334" s="95"/>
      <c r="BA334" s="98"/>
    </row>
    <row r="335" spans="1:53" ht="12.75" customHeight="1" x14ac:dyDescent="0.25">
      <c r="A335" s="141"/>
      <c r="B335" s="144"/>
      <c r="C335" s="147"/>
      <c r="D335" s="150"/>
      <c r="E335" s="51"/>
      <c r="F335" s="42" t="str">
        <f t="shared" ref="F335:AJ335" si="161">IF(F336&gt;0,"НУ","")</f>
        <v/>
      </c>
      <c r="G335" s="43" t="str">
        <f t="shared" si="161"/>
        <v/>
      </c>
      <c r="H335" s="43" t="str">
        <f t="shared" si="161"/>
        <v/>
      </c>
      <c r="I335" s="43" t="str">
        <f t="shared" si="161"/>
        <v/>
      </c>
      <c r="J335" s="43" t="str">
        <f t="shared" si="161"/>
        <v/>
      </c>
      <c r="K335" s="43" t="str">
        <f t="shared" si="161"/>
        <v/>
      </c>
      <c r="L335" s="43" t="str">
        <f t="shared" si="161"/>
        <v/>
      </c>
      <c r="M335" s="43" t="str">
        <f t="shared" si="161"/>
        <v/>
      </c>
      <c r="N335" s="43" t="str">
        <f t="shared" si="161"/>
        <v/>
      </c>
      <c r="O335" s="43" t="str">
        <f t="shared" si="161"/>
        <v/>
      </c>
      <c r="P335" s="43" t="str">
        <f t="shared" si="161"/>
        <v/>
      </c>
      <c r="Q335" s="43" t="str">
        <f t="shared" si="161"/>
        <v/>
      </c>
      <c r="R335" s="43" t="str">
        <f t="shared" si="161"/>
        <v/>
      </c>
      <c r="S335" s="43" t="str">
        <f t="shared" si="161"/>
        <v/>
      </c>
      <c r="T335" s="43" t="str">
        <f t="shared" si="161"/>
        <v/>
      </c>
      <c r="U335" s="43" t="str">
        <f t="shared" si="161"/>
        <v/>
      </c>
      <c r="V335" s="43" t="str">
        <f t="shared" si="161"/>
        <v/>
      </c>
      <c r="W335" s="43" t="str">
        <f t="shared" si="161"/>
        <v/>
      </c>
      <c r="X335" s="43" t="str">
        <f t="shared" si="161"/>
        <v/>
      </c>
      <c r="Y335" s="43" t="str">
        <f t="shared" si="161"/>
        <v/>
      </c>
      <c r="Z335" s="43" t="str">
        <f t="shared" si="161"/>
        <v/>
      </c>
      <c r="AA335" s="43" t="str">
        <f t="shared" si="161"/>
        <v/>
      </c>
      <c r="AB335" s="43" t="str">
        <f t="shared" si="161"/>
        <v/>
      </c>
      <c r="AC335" s="43" t="str">
        <f t="shared" si="161"/>
        <v/>
      </c>
      <c r="AD335" s="43" t="str">
        <f t="shared" si="161"/>
        <v/>
      </c>
      <c r="AE335" s="43" t="str">
        <f t="shared" si="161"/>
        <v/>
      </c>
      <c r="AF335" s="43" t="str">
        <f t="shared" si="161"/>
        <v/>
      </c>
      <c r="AG335" s="43" t="str">
        <f t="shared" si="161"/>
        <v/>
      </c>
      <c r="AH335" s="44" t="str">
        <f t="shared" si="161"/>
        <v/>
      </c>
      <c r="AI335" s="44" t="str">
        <f t="shared" si="161"/>
        <v/>
      </c>
      <c r="AJ335" s="45" t="str">
        <f t="shared" si="161"/>
        <v/>
      </c>
      <c r="AK335" s="162"/>
      <c r="AL335" s="156"/>
      <c r="AM335" s="127"/>
      <c r="AN335" s="130"/>
      <c r="AO335" s="133"/>
      <c r="AP335" s="136"/>
      <c r="AQ335" s="136"/>
      <c r="AR335" s="124"/>
      <c r="AS335" s="124"/>
      <c r="AT335" s="124"/>
      <c r="AU335" s="124"/>
      <c r="AV335" s="124"/>
      <c r="AW335" s="124"/>
      <c r="AX335" s="124"/>
      <c r="AY335" s="95"/>
      <c r="AZ335" s="95"/>
      <c r="BA335" s="98"/>
    </row>
    <row r="336" spans="1:53" ht="13.5" customHeight="1" thickBot="1" x14ac:dyDescent="0.3">
      <c r="A336" s="142"/>
      <c r="B336" s="145"/>
      <c r="C336" s="148"/>
      <c r="D336" s="151"/>
      <c r="E336" s="52"/>
      <c r="F336" s="47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9"/>
      <c r="AK336" s="163"/>
      <c r="AL336" s="157"/>
      <c r="AM336" s="128"/>
      <c r="AN336" s="131"/>
      <c r="AO336" s="134"/>
      <c r="AP336" s="137"/>
      <c r="AQ336" s="137"/>
      <c r="AR336" s="125"/>
      <c r="AS336" s="125"/>
      <c r="AT336" s="125"/>
      <c r="AU336" s="125"/>
      <c r="AV336" s="125"/>
      <c r="AW336" s="125"/>
      <c r="AX336" s="125"/>
      <c r="AY336" s="96"/>
      <c r="AZ336" s="96"/>
      <c r="BA336" s="99"/>
    </row>
    <row r="337" spans="1:53" ht="12.75" customHeight="1" x14ac:dyDescent="0.25">
      <c r="A337" s="164" t="s">
        <v>433</v>
      </c>
      <c r="B337" s="165"/>
      <c r="C337" s="165"/>
      <c r="D337" s="165"/>
      <c r="E337" s="166"/>
      <c r="F337" s="170">
        <f t="shared" ref="F337:AJ337" si="162">COUNTIF(F$13:F$336,"Р")+COUNTIF(F$13:F$336,"РВ")</f>
        <v>0</v>
      </c>
      <c r="G337" s="170">
        <f t="shared" si="162"/>
        <v>0</v>
      </c>
      <c r="H337" s="170">
        <f t="shared" si="162"/>
        <v>81</v>
      </c>
      <c r="I337" s="170">
        <f t="shared" si="162"/>
        <v>81</v>
      </c>
      <c r="J337" s="170">
        <f t="shared" si="162"/>
        <v>81</v>
      </c>
      <c r="K337" s="170">
        <f t="shared" si="162"/>
        <v>81</v>
      </c>
      <c r="L337" s="170">
        <f t="shared" si="162"/>
        <v>0</v>
      </c>
      <c r="M337" s="170">
        <f t="shared" si="162"/>
        <v>0</v>
      </c>
      <c r="N337" s="170">
        <f t="shared" si="162"/>
        <v>81</v>
      </c>
      <c r="O337" s="170">
        <f t="shared" si="162"/>
        <v>81</v>
      </c>
      <c r="P337" s="170">
        <f t="shared" si="162"/>
        <v>81</v>
      </c>
      <c r="Q337" s="170">
        <f t="shared" si="162"/>
        <v>81</v>
      </c>
      <c r="R337" s="170">
        <f t="shared" si="162"/>
        <v>0</v>
      </c>
      <c r="S337" s="170">
        <f t="shared" si="162"/>
        <v>0</v>
      </c>
      <c r="T337" s="170">
        <f t="shared" si="162"/>
        <v>81</v>
      </c>
      <c r="U337" s="170">
        <f t="shared" si="162"/>
        <v>81</v>
      </c>
      <c r="V337" s="170">
        <f t="shared" si="162"/>
        <v>81</v>
      </c>
      <c r="W337" s="170">
        <f t="shared" si="162"/>
        <v>81</v>
      </c>
      <c r="X337" s="170">
        <f t="shared" si="162"/>
        <v>0</v>
      </c>
      <c r="Y337" s="170">
        <f t="shared" si="162"/>
        <v>0</v>
      </c>
      <c r="Z337" s="170">
        <f t="shared" si="162"/>
        <v>81</v>
      </c>
      <c r="AA337" s="170">
        <f t="shared" si="162"/>
        <v>81</v>
      </c>
      <c r="AB337" s="170">
        <f t="shared" si="162"/>
        <v>81</v>
      </c>
      <c r="AC337" s="170">
        <f t="shared" si="162"/>
        <v>81</v>
      </c>
      <c r="AD337" s="170">
        <f t="shared" si="162"/>
        <v>0</v>
      </c>
      <c r="AE337" s="170">
        <f t="shared" si="162"/>
        <v>0</v>
      </c>
      <c r="AF337" s="170">
        <f t="shared" si="162"/>
        <v>81</v>
      </c>
      <c r="AG337" s="170">
        <f t="shared" si="162"/>
        <v>81</v>
      </c>
      <c r="AH337" s="170">
        <f t="shared" si="162"/>
        <v>0</v>
      </c>
      <c r="AI337" s="170">
        <f t="shared" si="162"/>
        <v>0</v>
      </c>
      <c r="AJ337" s="170">
        <f t="shared" si="162"/>
        <v>0</v>
      </c>
      <c r="AK337" s="177">
        <f t="shared" ref="AK337:AZ337" ca="1" si="163">IF(SUM(AK13:AK336)&gt;0,SUM(AK13:AK336),"-")</f>
        <v>11664</v>
      </c>
      <c r="AL337" s="172" t="str">
        <f t="shared" ca="1" si="163"/>
        <v>-</v>
      </c>
      <c r="AM337" s="172" t="str">
        <f t="shared" ca="1" si="163"/>
        <v>-</v>
      </c>
      <c r="AN337" s="179">
        <f t="shared" ca="1" si="163"/>
        <v>11664</v>
      </c>
      <c r="AO337" s="172">
        <f t="shared" ca="1" si="163"/>
        <v>1458</v>
      </c>
      <c r="AP337" s="172">
        <f t="shared" si="163"/>
        <v>810</v>
      </c>
      <c r="AQ337" s="172" t="str">
        <f t="shared" si="163"/>
        <v>-</v>
      </c>
      <c r="AR337" s="172" t="str">
        <f t="shared" si="163"/>
        <v>-</v>
      </c>
      <c r="AS337" s="172" t="str">
        <f t="shared" si="163"/>
        <v>-</v>
      </c>
      <c r="AT337" s="172" t="str">
        <f t="shared" si="163"/>
        <v>-</v>
      </c>
      <c r="AU337" s="172" t="str">
        <f t="shared" si="163"/>
        <v>-</v>
      </c>
      <c r="AV337" s="172" t="str">
        <f t="shared" si="163"/>
        <v>-</v>
      </c>
      <c r="AW337" s="172" t="str">
        <f t="shared" si="163"/>
        <v>-</v>
      </c>
      <c r="AX337" s="172" t="str">
        <f t="shared" si="163"/>
        <v>-</v>
      </c>
      <c r="AY337" s="172" t="str">
        <f t="shared" si="163"/>
        <v>-</v>
      </c>
      <c r="AZ337" s="172" t="str">
        <f t="shared" si="163"/>
        <v>-</v>
      </c>
      <c r="BA337" s="175">
        <f>SUM(BA13:BA336)</f>
        <v>0</v>
      </c>
    </row>
    <row r="338" spans="1:53" ht="13.5" thickBot="1" x14ac:dyDescent="0.3">
      <c r="A338" s="167"/>
      <c r="B338" s="168"/>
      <c r="C338" s="168"/>
      <c r="D338" s="168"/>
      <c r="E338" s="169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  <c r="AA338" s="171"/>
      <c r="AB338" s="171"/>
      <c r="AC338" s="171"/>
      <c r="AD338" s="171"/>
      <c r="AE338" s="171"/>
      <c r="AF338" s="171"/>
      <c r="AG338" s="171"/>
      <c r="AH338" s="171"/>
      <c r="AI338" s="171"/>
      <c r="AJ338" s="171"/>
      <c r="AK338" s="178"/>
      <c r="AL338" s="173"/>
      <c r="AM338" s="173"/>
      <c r="AN338" s="180"/>
      <c r="AO338" s="173"/>
      <c r="AP338" s="173"/>
      <c r="AQ338" s="173"/>
      <c r="AR338" s="173"/>
      <c r="AS338" s="173"/>
      <c r="AT338" s="173"/>
      <c r="AU338" s="173"/>
      <c r="AV338" s="173"/>
      <c r="AW338" s="173"/>
      <c r="AX338" s="173"/>
      <c r="AY338" s="173"/>
      <c r="AZ338" s="173"/>
      <c r="BA338" s="176"/>
    </row>
    <row r="339" spans="1:53" x14ac:dyDescent="0.25">
      <c r="A339" s="164" t="s">
        <v>434</v>
      </c>
      <c r="B339" s="165"/>
      <c r="C339" s="165"/>
      <c r="D339" s="165"/>
      <c r="E339" s="165"/>
      <c r="F339" s="170">
        <f t="shared" ref="F339:AJ339" si="164">COUNTIF(F$13:F$336,"НУ")</f>
        <v>0</v>
      </c>
      <c r="G339" s="170">
        <f t="shared" si="164"/>
        <v>0</v>
      </c>
      <c r="H339" s="170">
        <f t="shared" si="164"/>
        <v>0</v>
      </c>
      <c r="I339" s="170">
        <f t="shared" si="164"/>
        <v>0</v>
      </c>
      <c r="J339" s="170">
        <f t="shared" si="164"/>
        <v>0</v>
      </c>
      <c r="K339" s="170">
        <f t="shared" si="164"/>
        <v>0</v>
      </c>
      <c r="L339" s="170">
        <f t="shared" si="164"/>
        <v>0</v>
      </c>
      <c r="M339" s="170">
        <f t="shared" si="164"/>
        <v>0</v>
      </c>
      <c r="N339" s="170">
        <f t="shared" si="164"/>
        <v>0</v>
      </c>
      <c r="O339" s="170">
        <f t="shared" si="164"/>
        <v>0</v>
      </c>
      <c r="P339" s="170">
        <f t="shared" si="164"/>
        <v>0</v>
      </c>
      <c r="Q339" s="170">
        <f t="shared" si="164"/>
        <v>0</v>
      </c>
      <c r="R339" s="170">
        <f t="shared" si="164"/>
        <v>0</v>
      </c>
      <c r="S339" s="170">
        <f t="shared" si="164"/>
        <v>0</v>
      </c>
      <c r="T339" s="170">
        <f t="shared" si="164"/>
        <v>0</v>
      </c>
      <c r="U339" s="170">
        <f t="shared" si="164"/>
        <v>0</v>
      </c>
      <c r="V339" s="170">
        <f t="shared" si="164"/>
        <v>0</v>
      </c>
      <c r="W339" s="170">
        <f t="shared" si="164"/>
        <v>0</v>
      </c>
      <c r="X339" s="170">
        <f t="shared" si="164"/>
        <v>0</v>
      </c>
      <c r="Y339" s="170">
        <f t="shared" si="164"/>
        <v>0</v>
      </c>
      <c r="Z339" s="170">
        <f t="shared" si="164"/>
        <v>0</v>
      </c>
      <c r="AA339" s="170">
        <f t="shared" si="164"/>
        <v>0</v>
      </c>
      <c r="AB339" s="170">
        <f t="shared" si="164"/>
        <v>0</v>
      </c>
      <c r="AC339" s="170">
        <f t="shared" si="164"/>
        <v>0</v>
      </c>
      <c r="AD339" s="170">
        <f t="shared" si="164"/>
        <v>0</v>
      </c>
      <c r="AE339" s="170">
        <f t="shared" si="164"/>
        <v>0</v>
      </c>
      <c r="AF339" s="170">
        <f t="shared" si="164"/>
        <v>0</v>
      </c>
      <c r="AG339" s="170">
        <f t="shared" si="164"/>
        <v>0</v>
      </c>
      <c r="AH339" s="170">
        <f t="shared" si="164"/>
        <v>0</v>
      </c>
      <c r="AI339" s="170">
        <f t="shared" si="164"/>
        <v>0</v>
      </c>
      <c r="AJ339" s="170">
        <f t="shared" si="164"/>
        <v>0</v>
      </c>
      <c r="AK339" s="188"/>
      <c r="AL339" s="188"/>
      <c r="AM339" s="188"/>
      <c r="AN339" s="188"/>
      <c r="AO339" s="188"/>
      <c r="AP339" s="188"/>
      <c r="AQ339" s="188"/>
      <c r="AR339" s="188"/>
      <c r="AS339" s="188"/>
      <c r="AT339" s="188"/>
      <c r="AU339" s="188"/>
      <c r="AV339" s="188"/>
      <c r="AW339" s="188"/>
      <c r="AX339" s="188"/>
      <c r="AY339" s="188"/>
      <c r="AZ339" s="188"/>
      <c r="BA339" s="181"/>
    </row>
    <row r="340" spans="1:53" ht="13.5" thickBot="1" x14ac:dyDescent="0.3">
      <c r="A340" s="167"/>
      <c r="B340" s="168"/>
      <c r="C340" s="168"/>
      <c r="D340" s="168"/>
      <c r="E340" s="168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  <c r="AA340" s="171"/>
      <c r="AB340" s="171"/>
      <c r="AC340" s="171"/>
      <c r="AD340" s="171"/>
      <c r="AE340" s="171"/>
      <c r="AF340" s="171"/>
      <c r="AG340" s="171"/>
      <c r="AH340" s="171"/>
      <c r="AI340" s="171"/>
      <c r="AJ340" s="171"/>
      <c r="AK340" s="189"/>
      <c r="AL340" s="189"/>
      <c r="AM340" s="189"/>
      <c r="AN340" s="189"/>
      <c r="AO340" s="189"/>
      <c r="AP340" s="189"/>
      <c r="AQ340" s="189"/>
      <c r="AR340" s="189"/>
      <c r="AS340" s="189"/>
      <c r="AT340" s="189"/>
      <c r="AU340" s="189"/>
      <c r="AV340" s="189"/>
      <c r="AW340" s="189"/>
      <c r="AX340" s="189"/>
      <c r="AY340" s="189"/>
      <c r="AZ340" s="189"/>
      <c r="BA340" s="182"/>
    </row>
    <row r="341" spans="1:53" x14ac:dyDescent="0.25">
      <c r="D341" s="6"/>
      <c r="E341" s="6"/>
    </row>
    <row r="342" spans="1:53" x14ac:dyDescent="0.2">
      <c r="A342" s="183" t="s">
        <v>435</v>
      </c>
      <c r="B342" s="183"/>
      <c r="C342" s="183"/>
      <c r="D342" s="183"/>
      <c r="E342" s="184"/>
      <c r="F342" s="184"/>
      <c r="G342" s="184"/>
      <c r="H342" s="184"/>
      <c r="I342" s="184"/>
      <c r="J342" s="184"/>
      <c r="L342" s="185"/>
      <c r="M342" s="185"/>
      <c r="N342" s="185"/>
      <c r="P342" s="186"/>
      <c r="Q342" s="186"/>
      <c r="R342" s="186"/>
      <c r="S342" s="186"/>
      <c r="T342" s="186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187"/>
      <c r="AL342" s="187"/>
      <c r="AM342" s="187"/>
      <c r="AN342" s="54"/>
      <c r="AO342" s="54"/>
    </row>
    <row r="343" spans="1:53" x14ac:dyDescent="0.15">
      <c r="A343" s="19"/>
      <c r="B343" s="55"/>
      <c r="C343" s="56"/>
      <c r="D343" s="19"/>
      <c r="E343" s="174" t="s">
        <v>436</v>
      </c>
      <c r="F343" s="174"/>
      <c r="G343" s="174"/>
      <c r="H343" s="174"/>
      <c r="I343" s="174"/>
      <c r="J343" s="174"/>
      <c r="K343" s="19"/>
      <c r="L343" s="174" t="s">
        <v>437</v>
      </c>
      <c r="M343" s="174"/>
      <c r="N343" s="174"/>
      <c r="O343" s="19"/>
      <c r="P343" s="174" t="s">
        <v>438</v>
      </c>
      <c r="Q343" s="174"/>
      <c r="R343" s="174"/>
      <c r="S343" s="174"/>
      <c r="T343" s="174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57"/>
      <c r="AM343" s="19"/>
      <c r="AN343" s="58"/>
      <c r="AO343" s="58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59"/>
    </row>
    <row r="344" spans="1:53" x14ac:dyDescent="0.2">
      <c r="A344" s="60" t="s">
        <v>439</v>
      </c>
      <c r="B344" s="60"/>
      <c r="C344" s="61"/>
      <c r="E344" s="194" t="s">
        <v>440</v>
      </c>
      <c r="F344" s="194"/>
      <c r="G344" s="194"/>
      <c r="H344" s="194"/>
      <c r="I344" s="194"/>
      <c r="J344" s="194"/>
      <c r="L344" s="185"/>
      <c r="M344" s="185"/>
      <c r="N344" s="185"/>
      <c r="P344" s="186"/>
      <c r="Q344" s="186"/>
      <c r="R344" s="186"/>
      <c r="S344" s="186"/>
      <c r="T344" s="186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191">
        <f ca="1">AO4</f>
        <v>43515</v>
      </c>
      <c r="AL344" s="191"/>
      <c r="AM344" s="191"/>
      <c r="AN344" s="54"/>
      <c r="AO344" s="54"/>
    </row>
    <row r="345" spans="1:53" x14ac:dyDescent="0.25">
      <c r="A345" s="19"/>
      <c r="B345" s="19"/>
      <c r="C345" s="62"/>
      <c r="D345" s="19"/>
      <c r="E345" s="174" t="s">
        <v>436</v>
      </c>
      <c r="F345" s="174"/>
      <c r="G345" s="174"/>
      <c r="H345" s="174"/>
      <c r="I345" s="174"/>
      <c r="J345" s="174"/>
      <c r="K345" s="19"/>
      <c r="L345" s="174" t="s">
        <v>437</v>
      </c>
      <c r="M345" s="174"/>
      <c r="N345" s="174"/>
      <c r="O345" s="19"/>
      <c r="P345" s="174" t="s">
        <v>438</v>
      </c>
      <c r="Q345" s="174"/>
      <c r="R345" s="174"/>
      <c r="S345" s="174"/>
      <c r="T345" s="174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19"/>
      <c r="AM345" s="58"/>
      <c r="AN345" s="58"/>
      <c r="AO345" s="58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59"/>
    </row>
    <row r="347" spans="1:53" x14ac:dyDescent="0.25">
      <c r="D347" s="192" t="s">
        <v>441</v>
      </c>
      <c r="E347" s="193"/>
      <c r="F347" s="193"/>
      <c r="G347" s="193"/>
      <c r="H347" s="193"/>
      <c r="I347" s="193"/>
      <c r="J347" s="193"/>
      <c r="K347" s="193"/>
      <c r="L347" s="193"/>
      <c r="M347" s="193"/>
      <c r="N347" s="193"/>
      <c r="O347" s="193"/>
      <c r="P347" s="193"/>
      <c r="Q347" s="193"/>
      <c r="R347" s="193"/>
      <c r="S347" s="193"/>
      <c r="T347" s="193"/>
      <c r="U347" s="193"/>
      <c r="V347" s="193"/>
      <c r="W347" s="193"/>
      <c r="X347" s="193"/>
      <c r="Y347" s="193"/>
      <c r="Z347" s="193"/>
      <c r="AA347" s="193"/>
      <c r="AB347" s="193"/>
      <c r="AC347" s="193"/>
      <c r="AD347" s="193"/>
      <c r="AE347" s="193"/>
      <c r="AF347" s="193"/>
      <c r="AG347" s="193"/>
      <c r="AH347" s="193"/>
      <c r="AI347" s="193"/>
      <c r="AJ347" s="193"/>
      <c r="AK347" s="193"/>
      <c r="AL347" s="193"/>
      <c r="AM347" s="193"/>
    </row>
    <row r="348" spans="1:53" x14ac:dyDescent="0.25">
      <c r="D348" s="63" t="s">
        <v>418</v>
      </c>
      <c r="E348" s="63" t="s">
        <v>442</v>
      </c>
      <c r="F348" s="190" t="s">
        <v>443</v>
      </c>
      <c r="G348" s="190"/>
      <c r="H348" s="190"/>
      <c r="I348" s="190"/>
      <c r="J348" s="190"/>
      <c r="K348" s="190"/>
      <c r="L348" s="190"/>
      <c r="M348" s="190"/>
      <c r="N348" s="190"/>
      <c r="O348" s="190"/>
      <c r="P348" s="190"/>
      <c r="Q348" s="190"/>
      <c r="R348" s="190"/>
      <c r="S348" s="190"/>
      <c r="T348" s="190"/>
      <c r="U348" s="190"/>
      <c r="V348" s="190"/>
      <c r="W348" s="190"/>
      <c r="X348" s="190"/>
      <c r="Y348" s="190"/>
      <c r="Z348" s="190"/>
      <c r="AA348" s="190"/>
      <c r="AB348" s="190"/>
      <c r="AC348" s="190"/>
      <c r="AD348" s="190"/>
      <c r="AE348" s="190"/>
      <c r="AF348" s="190"/>
      <c r="AG348" s="190"/>
      <c r="AH348" s="190"/>
      <c r="AI348" s="190"/>
      <c r="AJ348" s="190"/>
      <c r="AK348" s="190"/>
      <c r="AL348" s="190"/>
      <c r="AM348" s="190"/>
    </row>
    <row r="349" spans="1:53" x14ac:dyDescent="0.25">
      <c r="D349" s="63" t="s">
        <v>421</v>
      </c>
      <c r="E349" s="63" t="s">
        <v>442</v>
      </c>
      <c r="F349" s="190" t="s">
        <v>444</v>
      </c>
      <c r="G349" s="190"/>
      <c r="H349" s="190"/>
      <c r="I349" s="190"/>
      <c r="J349" s="190"/>
      <c r="K349" s="190"/>
      <c r="L349" s="190"/>
      <c r="M349" s="190"/>
      <c r="N349" s="190"/>
      <c r="O349" s="190"/>
      <c r="P349" s="190"/>
      <c r="Q349" s="190"/>
      <c r="R349" s="190"/>
      <c r="S349" s="190"/>
      <c r="T349" s="190"/>
      <c r="U349" s="190"/>
      <c r="V349" s="190"/>
      <c r="W349" s="190"/>
      <c r="X349" s="190"/>
      <c r="Y349" s="190"/>
      <c r="Z349" s="190"/>
      <c r="AA349" s="190"/>
      <c r="AB349" s="190"/>
      <c r="AC349" s="190"/>
      <c r="AD349" s="190"/>
      <c r="AE349" s="190"/>
      <c r="AF349" s="190"/>
      <c r="AG349" s="190"/>
      <c r="AH349" s="190"/>
      <c r="AI349" s="190"/>
      <c r="AJ349" s="190"/>
      <c r="AK349" s="190"/>
      <c r="AL349" s="190"/>
      <c r="AM349" s="190"/>
    </row>
    <row r="350" spans="1:53" x14ac:dyDescent="0.25">
      <c r="D350" s="63" t="s">
        <v>445</v>
      </c>
      <c r="E350" s="63" t="s">
        <v>442</v>
      </c>
      <c r="F350" s="190" t="s">
        <v>446</v>
      </c>
      <c r="G350" s="190"/>
      <c r="H350" s="190"/>
      <c r="I350" s="190"/>
      <c r="J350" s="190"/>
      <c r="K350" s="190"/>
      <c r="L350" s="190"/>
      <c r="M350" s="190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190"/>
      <c r="Z350" s="190"/>
      <c r="AA350" s="190"/>
      <c r="AB350" s="190"/>
      <c r="AC350" s="190"/>
      <c r="AD350" s="190"/>
      <c r="AE350" s="190"/>
      <c r="AF350" s="190"/>
      <c r="AG350" s="190"/>
      <c r="AH350" s="190"/>
      <c r="AI350" s="190"/>
      <c r="AJ350" s="190"/>
      <c r="AK350" s="190"/>
      <c r="AL350" s="190"/>
      <c r="AM350" s="190"/>
    </row>
    <row r="351" spans="1:53" x14ac:dyDescent="0.25">
      <c r="D351" s="63" t="s">
        <v>447</v>
      </c>
      <c r="E351" s="63" t="s">
        <v>442</v>
      </c>
      <c r="F351" s="190" t="s">
        <v>448</v>
      </c>
      <c r="G351" s="190"/>
      <c r="H351" s="190"/>
      <c r="I351" s="190"/>
      <c r="J351" s="190"/>
      <c r="K351" s="190"/>
      <c r="L351" s="190"/>
      <c r="M351" s="190"/>
      <c r="N351" s="190"/>
      <c r="O351" s="190"/>
      <c r="P351" s="190"/>
      <c r="Q351" s="190"/>
      <c r="R351" s="190"/>
      <c r="S351" s="190"/>
      <c r="T351" s="190"/>
      <c r="U351" s="190"/>
      <c r="V351" s="190"/>
      <c r="W351" s="190"/>
      <c r="X351" s="190"/>
      <c r="Y351" s="190"/>
      <c r="Z351" s="190"/>
      <c r="AA351" s="190"/>
      <c r="AB351" s="190"/>
      <c r="AC351" s="190"/>
      <c r="AD351" s="190"/>
      <c r="AE351" s="190"/>
      <c r="AF351" s="190"/>
      <c r="AG351" s="190"/>
      <c r="AH351" s="190"/>
      <c r="AI351" s="190"/>
      <c r="AJ351" s="190"/>
      <c r="AK351" s="190"/>
      <c r="AL351" s="190"/>
      <c r="AM351" s="190"/>
    </row>
    <row r="352" spans="1:53" x14ac:dyDescent="0.25">
      <c r="D352" s="63" t="s">
        <v>419</v>
      </c>
      <c r="E352" s="63" t="s">
        <v>442</v>
      </c>
      <c r="F352" s="190" t="s">
        <v>449</v>
      </c>
      <c r="G352" s="190"/>
      <c r="H352" s="190"/>
      <c r="I352" s="190"/>
      <c r="J352" s="190"/>
      <c r="K352" s="190"/>
      <c r="L352" s="190"/>
      <c r="M352" s="190"/>
      <c r="N352" s="190"/>
      <c r="O352" s="190"/>
      <c r="P352" s="190"/>
      <c r="Q352" s="190"/>
      <c r="R352" s="190"/>
      <c r="S352" s="190"/>
      <c r="T352" s="190"/>
      <c r="U352" s="190"/>
      <c r="V352" s="190"/>
      <c r="W352" s="190"/>
      <c r="X352" s="190"/>
      <c r="Y352" s="190"/>
      <c r="Z352" s="190"/>
      <c r="AA352" s="190"/>
      <c r="AB352" s="190"/>
      <c r="AC352" s="190"/>
      <c r="AD352" s="190"/>
      <c r="AE352" s="190"/>
      <c r="AF352" s="190"/>
      <c r="AG352" s="190"/>
      <c r="AH352" s="190"/>
      <c r="AI352" s="190"/>
      <c r="AJ352" s="190"/>
      <c r="AK352" s="190"/>
      <c r="AL352" s="190"/>
      <c r="AM352" s="190"/>
    </row>
    <row r="353" spans="4:39" x14ac:dyDescent="0.25">
      <c r="D353" s="63" t="s">
        <v>420</v>
      </c>
      <c r="E353" s="63" t="s">
        <v>442</v>
      </c>
      <c r="F353" s="190" t="s">
        <v>450</v>
      </c>
      <c r="G353" s="190"/>
      <c r="H353" s="190"/>
      <c r="I353" s="190"/>
      <c r="J353" s="190"/>
      <c r="K353" s="190"/>
      <c r="L353" s="190"/>
      <c r="M353" s="190"/>
      <c r="N353" s="190"/>
      <c r="O353" s="190"/>
      <c r="P353" s="190"/>
      <c r="Q353" s="190"/>
      <c r="R353" s="190"/>
      <c r="S353" s="190"/>
      <c r="T353" s="190"/>
      <c r="U353" s="190"/>
      <c r="V353" s="190"/>
      <c r="W353" s="190"/>
      <c r="X353" s="190"/>
      <c r="Y353" s="190"/>
      <c r="Z353" s="190"/>
      <c r="AA353" s="190"/>
      <c r="AB353" s="190"/>
      <c r="AC353" s="190"/>
      <c r="AD353" s="190"/>
      <c r="AE353" s="190"/>
      <c r="AF353" s="190"/>
      <c r="AG353" s="190"/>
      <c r="AH353" s="190"/>
      <c r="AI353" s="190"/>
      <c r="AJ353" s="190"/>
      <c r="AK353" s="190"/>
      <c r="AL353" s="190"/>
      <c r="AM353" s="190"/>
    </row>
    <row r="354" spans="4:39" x14ac:dyDescent="0.25">
      <c r="D354" s="63" t="s">
        <v>425</v>
      </c>
      <c r="E354" s="63" t="s">
        <v>442</v>
      </c>
      <c r="F354" s="190" t="s">
        <v>410</v>
      </c>
      <c r="G354" s="190"/>
      <c r="H354" s="190"/>
      <c r="I354" s="190"/>
      <c r="J354" s="190"/>
      <c r="K354" s="190"/>
      <c r="L354" s="190"/>
      <c r="M354" s="190"/>
      <c r="N354" s="190"/>
      <c r="O354" s="190"/>
      <c r="P354" s="190"/>
      <c r="Q354" s="190"/>
      <c r="R354" s="190"/>
      <c r="S354" s="190"/>
      <c r="T354" s="190"/>
      <c r="U354" s="190"/>
      <c r="V354" s="190"/>
      <c r="W354" s="190"/>
      <c r="X354" s="190"/>
      <c r="Y354" s="190"/>
      <c r="Z354" s="190"/>
      <c r="AA354" s="190"/>
      <c r="AB354" s="190"/>
      <c r="AC354" s="190"/>
      <c r="AD354" s="190"/>
      <c r="AE354" s="190"/>
      <c r="AF354" s="190"/>
      <c r="AG354" s="190"/>
      <c r="AH354" s="190"/>
      <c r="AI354" s="190"/>
      <c r="AJ354" s="190"/>
      <c r="AK354" s="190"/>
      <c r="AL354" s="190"/>
      <c r="AM354" s="190"/>
    </row>
    <row r="355" spans="4:39" x14ac:dyDescent="0.25">
      <c r="D355" s="63" t="s">
        <v>451</v>
      </c>
      <c r="E355" s="63" t="s">
        <v>442</v>
      </c>
      <c r="F355" s="190" t="s">
        <v>452</v>
      </c>
      <c r="G355" s="190"/>
      <c r="H355" s="190"/>
      <c r="I355" s="190"/>
      <c r="J355" s="190"/>
      <c r="K355" s="190"/>
      <c r="L355" s="190"/>
      <c r="M355" s="190"/>
      <c r="N355" s="190"/>
      <c r="O355" s="190"/>
      <c r="P355" s="190"/>
      <c r="Q355" s="190"/>
      <c r="R355" s="190"/>
      <c r="S355" s="190"/>
      <c r="T355" s="190"/>
      <c r="U355" s="190"/>
      <c r="V355" s="190"/>
      <c r="W355" s="190"/>
      <c r="X355" s="190"/>
      <c r="Y355" s="190"/>
      <c r="Z355" s="190"/>
      <c r="AA355" s="190"/>
      <c r="AB355" s="190"/>
      <c r="AC355" s="190"/>
      <c r="AD355" s="190"/>
      <c r="AE355" s="190"/>
      <c r="AF355" s="190"/>
      <c r="AG355" s="190"/>
      <c r="AH355" s="190"/>
      <c r="AI355" s="190"/>
      <c r="AJ355" s="190"/>
      <c r="AK355" s="190"/>
      <c r="AL355" s="190"/>
      <c r="AM355" s="190"/>
    </row>
    <row r="356" spans="4:39" x14ac:dyDescent="0.25">
      <c r="D356" s="63" t="s">
        <v>426</v>
      </c>
      <c r="E356" s="63" t="s">
        <v>442</v>
      </c>
      <c r="F356" s="190" t="s">
        <v>453</v>
      </c>
      <c r="G356" s="190"/>
      <c r="H356" s="190"/>
      <c r="I356" s="190"/>
      <c r="J356" s="190"/>
      <c r="K356" s="190"/>
      <c r="L356" s="190"/>
      <c r="M356" s="190"/>
      <c r="N356" s="190"/>
      <c r="O356" s="190"/>
      <c r="P356" s="190"/>
      <c r="Q356" s="190"/>
      <c r="R356" s="190"/>
      <c r="S356" s="190"/>
      <c r="T356" s="190"/>
      <c r="U356" s="190"/>
      <c r="V356" s="190"/>
      <c r="W356" s="190"/>
      <c r="X356" s="190"/>
      <c r="Y356" s="190"/>
      <c r="Z356" s="190"/>
      <c r="AA356" s="190"/>
      <c r="AB356" s="190"/>
      <c r="AC356" s="190"/>
      <c r="AD356" s="190"/>
      <c r="AE356" s="190"/>
      <c r="AF356" s="190"/>
      <c r="AG356" s="190"/>
      <c r="AH356" s="190"/>
      <c r="AI356" s="190"/>
      <c r="AJ356" s="190"/>
      <c r="AK356" s="190"/>
      <c r="AL356" s="190"/>
      <c r="AM356" s="190"/>
    </row>
    <row r="357" spans="4:39" x14ac:dyDescent="0.25">
      <c r="D357" s="63" t="s">
        <v>427</v>
      </c>
      <c r="E357" s="63" t="s">
        <v>442</v>
      </c>
      <c r="F357" s="190" t="s">
        <v>454</v>
      </c>
      <c r="G357" s="190"/>
      <c r="H357" s="190"/>
      <c r="I357" s="190"/>
      <c r="J357" s="190"/>
      <c r="K357" s="190"/>
      <c r="L357" s="190"/>
      <c r="M357" s="190"/>
      <c r="N357" s="190"/>
      <c r="O357" s="190"/>
      <c r="P357" s="190"/>
      <c r="Q357" s="190"/>
      <c r="R357" s="190"/>
      <c r="S357" s="190"/>
      <c r="T357" s="190"/>
      <c r="U357" s="190"/>
      <c r="V357" s="190"/>
      <c r="W357" s="190"/>
      <c r="X357" s="190"/>
      <c r="Y357" s="190"/>
      <c r="Z357" s="190"/>
      <c r="AA357" s="190"/>
      <c r="AB357" s="190"/>
      <c r="AC357" s="190"/>
      <c r="AD357" s="190"/>
      <c r="AE357" s="190"/>
      <c r="AF357" s="190"/>
      <c r="AG357" s="190"/>
      <c r="AH357" s="190"/>
      <c r="AI357" s="190"/>
      <c r="AJ357" s="190"/>
      <c r="AK357" s="190"/>
      <c r="AL357" s="190"/>
      <c r="AM357" s="190"/>
    </row>
    <row r="358" spans="4:39" x14ac:dyDescent="0.25">
      <c r="D358" s="63" t="s">
        <v>423</v>
      </c>
      <c r="E358" s="63" t="s">
        <v>442</v>
      </c>
      <c r="F358" s="190" t="s">
        <v>455</v>
      </c>
      <c r="G358" s="190"/>
      <c r="H358" s="190"/>
      <c r="I358" s="190"/>
      <c r="J358" s="190"/>
      <c r="K358" s="190"/>
      <c r="L358" s="190"/>
      <c r="M358" s="190"/>
      <c r="N358" s="190"/>
      <c r="O358" s="190"/>
      <c r="P358" s="190"/>
      <c r="Q358" s="190"/>
      <c r="R358" s="190"/>
      <c r="S358" s="190"/>
      <c r="T358" s="190"/>
      <c r="U358" s="190"/>
      <c r="V358" s="190"/>
      <c r="W358" s="190"/>
      <c r="X358" s="190"/>
      <c r="Y358" s="190"/>
      <c r="Z358" s="190"/>
      <c r="AA358" s="190"/>
      <c r="AB358" s="190"/>
      <c r="AC358" s="190"/>
      <c r="AD358" s="190"/>
      <c r="AE358" s="190"/>
      <c r="AF358" s="190"/>
      <c r="AG358" s="190"/>
      <c r="AH358" s="190"/>
      <c r="AI358" s="190"/>
      <c r="AJ358" s="190"/>
      <c r="AK358" s="190"/>
      <c r="AL358" s="190"/>
      <c r="AM358" s="190"/>
    </row>
    <row r="359" spans="4:39" x14ac:dyDescent="0.25">
      <c r="D359" s="63" t="s">
        <v>428</v>
      </c>
      <c r="E359" s="63" t="s">
        <v>442</v>
      </c>
      <c r="F359" s="190" t="s">
        <v>413</v>
      </c>
      <c r="G359" s="190"/>
      <c r="H359" s="190"/>
      <c r="I359" s="190"/>
      <c r="J359" s="190"/>
      <c r="K359" s="190"/>
      <c r="L359" s="190"/>
      <c r="M359" s="190"/>
      <c r="N359" s="190"/>
      <c r="O359" s="190"/>
      <c r="P359" s="190"/>
      <c r="Q359" s="190"/>
      <c r="R359" s="190"/>
      <c r="S359" s="190"/>
      <c r="T359" s="190"/>
      <c r="U359" s="190"/>
      <c r="V359" s="190"/>
      <c r="W359" s="190"/>
      <c r="X359" s="190"/>
      <c r="Y359" s="190"/>
      <c r="Z359" s="190"/>
      <c r="AA359" s="190"/>
      <c r="AB359" s="190"/>
      <c r="AC359" s="190"/>
      <c r="AD359" s="190"/>
      <c r="AE359" s="190"/>
      <c r="AF359" s="190"/>
      <c r="AG359" s="190"/>
      <c r="AH359" s="190"/>
      <c r="AI359" s="190"/>
      <c r="AJ359" s="190"/>
      <c r="AK359" s="190"/>
      <c r="AL359" s="190"/>
      <c r="AM359" s="190"/>
    </row>
    <row r="360" spans="4:39" x14ac:dyDescent="0.25">
      <c r="D360" s="63" t="s">
        <v>429</v>
      </c>
      <c r="E360" s="63" t="s">
        <v>442</v>
      </c>
      <c r="F360" s="190" t="s">
        <v>414</v>
      </c>
      <c r="G360" s="190"/>
      <c r="H360" s="190"/>
      <c r="I360" s="190"/>
      <c r="J360" s="190"/>
      <c r="K360" s="190"/>
      <c r="L360" s="190"/>
      <c r="M360" s="190"/>
      <c r="N360" s="190"/>
      <c r="O360" s="190"/>
      <c r="P360" s="190"/>
      <c r="Q360" s="190"/>
      <c r="R360" s="190"/>
      <c r="S360" s="190"/>
      <c r="T360" s="190"/>
      <c r="U360" s="190"/>
      <c r="V360" s="190"/>
      <c r="W360" s="190"/>
      <c r="X360" s="190"/>
      <c r="Y360" s="190"/>
      <c r="Z360" s="190"/>
      <c r="AA360" s="190"/>
      <c r="AB360" s="190"/>
      <c r="AC360" s="190"/>
      <c r="AD360" s="190"/>
      <c r="AE360" s="190"/>
      <c r="AF360" s="190"/>
      <c r="AG360" s="190"/>
      <c r="AH360" s="190"/>
      <c r="AI360" s="190"/>
      <c r="AJ360" s="190"/>
      <c r="AK360" s="190"/>
      <c r="AL360" s="190"/>
      <c r="AM360" s="190"/>
    </row>
    <row r="361" spans="4:39" x14ac:dyDescent="0.25">
      <c r="D361" s="63" t="s">
        <v>424</v>
      </c>
      <c r="E361" s="63" t="s">
        <v>442</v>
      </c>
      <c r="F361" s="190" t="s">
        <v>456</v>
      </c>
      <c r="G361" s="190"/>
      <c r="H361" s="190"/>
      <c r="I361" s="190"/>
      <c r="J361" s="190"/>
      <c r="K361" s="190"/>
      <c r="L361" s="190"/>
      <c r="M361" s="190"/>
      <c r="N361" s="190"/>
      <c r="O361" s="190"/>
      <c r="P361" s="190"/>
      <c r="Q361" s="190"/>
      <c r="R361" s="190"/>
      <c r="S361" s="190"/>
      <c r="T361" s="190"/>
      <c r="U361" s="190"/>
      <c r="V361" s="190"/>
      <c r="W361" s="190"/>
      <c r="X361" s="190"/>
      <c r="Y361" s="190"/>
      <c r="Z361" s="190"/>
      <c r="AA361" s="190"/>
      <c r="AB361" s="190"/>
      <c r="AC361" s="190"/>
      <c r="AD361" s="190"/>
      <c r="AE361" s="190"/>
      <c r="AF361" s="190"/>
      <c r="AG361" s="190"/>
      <c r="AH361" s="190"/>
      <c r="AI361" s="190"/>
      <c r="AJ361" s="190"/>
      <c r="AK361" s="190"/>
      <c r="AL361" s="190"/>
      <c r="AM361" s="190"/>
    </row>
    <row r="362" spans="4:39" x14ac:dyDescent="0.25">
      <c r="D362" s="63" t="s">
        <v>430</v>
      </c>
      <c r="E362" s="63" t="s">
        <v>442</v>
      </c>
      <c r="F362" s="190" t="s">
        <v>415</v>
      </c>
      <c r="G362" s="190"/>
      <c r="H362" s="190"/>
      <c r="I362" s="190"/>
      <c r="J362" s="190"/>
      <c r="K362" s="190"/>
      <c r="L362" s="190"/>
      <c r="M362" s="190"/>
      <c r="N362" s="190"/>
      <c r="O362" s="190"/>
      <c r="P362" s="190"/>
      <c r="Q362" s="190"/>
      <c r="R362" s="190"/>
      <c r="S362" s="190"/>
      <c r="T362" s="190"/>
      <c r="U362" s="190"/>
      <c r="V362" s="190"/>
      <c r="W362" s="190"/>
      <c r="X362" s="190"/>
      <c r="Y362" s="190"/>
      <c r="Z362" s="190"/>
      <c r="AA362" s="190"/>
      <c r="AB362" s="190"/>
      <c r="AC362" s="190"/>
      <c r="AD362" s="190"/>
      <c r="AE362" s="190"/>
      <c r="AF362" s="190"/>
      <c r="AG362" s="190"/>
      <c r="AH362" s="190"/>
      <c r="AI362" s="190"/>
      <c r="AJ362" s="190"/>
      <c r="AK362" s="190"/>
      <c r="AL362" s="190"/>
      <c r="AM362" s="190"/>
    </row>
    <row r="363" spans="4:39" x14ac:dyDescent="0.25">
      <c r="D363" s="63" t="s">
        <v>431</v>
      </c>
      <c r="E363" s="63" t="s">
        <v>442</v>
      </c>
      <c r="F363" s="190" t="s">
        <v>416</v>
      </c>
      <c r="G363" s="190"/>
      <c r="H363" s="190"/>
      <c r="I363" s="190"/>
      <c r="J363" s="190"/>
      <c r="K363" s="190"/>
      <c r="L363" s="190"/>
      <c r="M363" s="190"/>
      <c r="N363" s="190"/>
      <c r="O363" s="190"/>
      <c r="P363" s="190"/>
      <c r="Q363" s="190"/>
      <c r="R363" s="190"/>
      <c r="S363" s="190"/>
      <c r="T363" s="190"/>
      <c r="U363" s="190"/>
      <c r="V363" s="190"/>
      <c r="W363" s="190"/>
      <c r="X363" s="190"/>
      <c r="Y363" s="190"/>
      <c r="Z363" s="190"/>
      <c r="AA363" s="190"/>
      <c r="AB363" s="190"/>
      <c r="AC363" s="190"/>
      <c r="AD363" s="190"/>
      <c r="AE363" s="190"/>
      <c r="AF363" s="190"/>
      <c r="AG363" s="190"/>
      <c r="AH363" s="190"/>
      <c r="AI363" s="190"/>
      <c r="AJ363" s="190"/>
      <c r="AK363" s="190"/>
      <c r="AL363" s="190"/>
      <c r="AM363" s="190"/>
    </row>
    <row r="364" spans="4:39" x14ac:dyDescent="0.25">
      <c r="D364" s="64"/>
      <c r="E364" s="64"/>
    </row>
    <row r="365" spans="4:39" x14ac:dyDescent="0.25">
      <c r="D365" s="64"/>
      <c r="E365" s="64"/>
    </row>
    <row r="366" spans="4:39" x14ac:dyDescent="0.25">
      <c r="D366" s="64"/>
      <c r="E366" s="64"/>
    </row>
    <row r="367" spans="4:39" x14ac:dyDescent="0.25">
      <c r="D367" s="64"/>
      <c r="E367" s="64"/>
    </row>
  </sheetData>
  <sheetProtection insertColumns="0" insertRows="0" deleteColumns="0" deleteRows="0" autoFilter="0"/>
  <autoFilter ref="A12:BA338"/>
  <mergeCells count="1869">
    <mergeCell ref="F361:AM361"/>
    <mergeCell ref="F362:AM362"/>
    <mergeCell ref="F363:AM363"/>
    <mergeCell ref="F355:AM355"/>
    <mergeCell ref="F356:AM356"/>
    <mergeCell ref="F357:AM357"/>
    <mergeCell ref="F358:AM358"/>
    <mergeCell ref="F359:AM359"/>
    <mergeCell ref="F360:AM360"/>
    <mergeCell ref="F349:AM349"/>
    <mergeCell ref="F350:AM350"/>
    <mergeCell ref="F351:AM351"/>
    <mergeCell ref="F352:AM352"/>
    <mergeCell ref="F353:AM353"/>
    <mergeCell ref="F354:AM354"/>
    <mergeCell ref="AK344:AM344"/>
    <mergeCell ref="E345:J345"/>
    <mergeCell ref="L345:N345"/>
    <mergeCell ref="P345:T345"/>
    <mergeCell ref="D347:AM347"/>
    <mergeCell ref="F348:AM348"/>
    <mergeCell ref="E344:J344"/>
    <mergeCell ref="L344:N344"/>
    <mergeCell ref="P344:T344"/>
    <mergeCell ref="A342:D342"/>
    <mergeCell ref="E342:J342"/>
    <mergeCell ref="L342:N342"/>
    <mergeCell ref="P342:T342"/>
    <mergeCell ref="AK342:AM342"/>
    <mergeCell ref="AU339:AU340"/>
    <mergeCell ref="AV339:AV340"/>
    <mergeCell ref="AW339:AW340"/>
    <mergeCell ref="AX339:AX340"/>
    <mergeCell ref="AY339:AY340"/>
    <mergeCell ref="AZ339:AZ340"/>
    <mergeCell ref="AO339:AO340"/>
    <mergeCell ref="AP339:AP340"/>
    <mergeCell ref="AQ339:AQ340"/>
    <mergeCell ref="AR339:AR340"/>
    <mergeCell ref="AS339:AS340"/>
    <mergeCell ref="AT339:AT340"/>
    <mergeCell ref="AI339:AI340"/>
    <mergeCell ref="AJ339:AJ340"/>
    <mergeCell ref="AK339:AK340"/>
    <mergeCell ref="AL339:AL340"/>
    <mergeCell ref="AM339:AM340"/>
    <mergeCell ref="AN339:AN340"/>
    <mergeCell ref="AC339:AC340"/>
    <mergeCell ref="AD339:AD340"/>
    <mergeCell ref="AA339:AA340"/>
    <mergeCell ref="AB339:AB340"/>
    <mergeCell ref="Q339:Q340"/>
    <mergeCell ref="R339:R340"/>
    <mergeCell ref="S339:S340"/>
    <mergeCell ref="T339:T340"/>
    <mergeCell ref="V339:V340"/>
    <mergeCell ref="K339:K340"/>
    <mergeCell ref="L339:L340"/>
    <mergeCell ref="M339:M340"/>
    <mergeCell ref="N339:N340"/>
    <mergeCell ref="O339:O340"/>
    <mergeCell ref="P339:P340"/>
    <mergeCell ref="E343:J343"/>
    <mergeCell ref="L343:N343"/>
    <mergeCell ref="P343:T343"/>
    <mergeCell ref="AZ337:AZ338"/>
    <mergeCell ref="BA337:BA338"/>
    <mergeCell ref="AP337:AP338"/>
    <mergeCell ref="AQ337:AQ338"/>
    <mergeCell ref="AR337:AR338"/>
    <mergeCell ref="AS337:AS338"/>
    <mergeCell ref="AT337:AT338"/>
    <mergeCell ref="AU337:AU338"/>
    <mergeCell ref="AJ337:AJ338"/>
    <mergeCell ref="AK337:AK338"/>
    <mergeCell ref="AL337:AL338"/>
    <mergeCell ref="AM337:AM338"/>
    <mergeCell ref="AN337:AN338"/>
    <mergeCell ref="AO337:AO338"/>
    <mergeCell ref="AD337:AD338"/>
    <mergeCell ref="AE337:AE338"/>
    <mergeCell ref="AF337:AF338"/>
    <mergeCell ref="AG337:AG338"/>
    <mergeCell ref="AH337:AH338"/>
    <mergeCell ref="AI337:AI338"/>
    <mergeCell ref="S337:S338"/>
    <mergeCell ref="BA339:BA340"/>
    <mergeCell ref="T337:T338"/>
    <mergeCell ref="U337:U338"/>
    <mergeCell ref="V337:V338"/>
    <mergeCell ref="W337:W338"/>
    <mergeCell ref="L337:L338"/>
    <mergeCell ref="M337:M338"/>
    <mergeCell ref="N337:N338"/>
    <mergeCell ref="O337:O338"/>
    <mergeCell ref="P337:P338"/>
    <mergeCell ref="Q337:Q338"/>
    <mergeCell ref="AY333:AY336"/>
    <mergeCell ref="A339:E340"/>
    <mergeCell ref="F339:F340"/>
    <mergeCell ref="G339:G340"/>
    <mergeCell ref="H339:H340"/>
    <mergeCell ref="I339:I340"/>
    <mergeCell ref="J339:J340"/>
    <mergeCell ref="AV337:AV338"/>
    <mergeCell ref="AW337:AW338"/>
    <mergeCell ref="AX337:AX338"/>
    <mergeCell ref="AY337:AY338"/>
    <mergeCell ref="X337:X338"/>
    <mergeCell ref="Y337:Y338"/>
    <mergeCell ref="AE339:AE340"/>
    <mergeCell ref="AF339:AF340"/>
    <mergeCell ref="AG339:AG340"/>
    <mergeCell ref="AH339:AH340"/>
    <mergeCell ref="W339:W340"/>
    <mergeCell ref="X339:X340"/>
    <mergeCell ref="Y339:Y340"/>
    <mergeCell ref="Z339:Z340"/>
    <mergeCell ref="U339:U340"/>
    <mergeCell ref="AZ333:AZ336"/>
    <mergeCell ref="BA333:BA336"/>
    <mergeCell ref="A337:E338"/>
    <mergeCell ref="F337:F338"/>
    <mergeCell ref="G337:G338"/>
    <mergeCell ref="H337:H338"/>
    <mergeCell ref="I337:I338"/>
    <mergeCell ref="J337:J338"/>
    <mergeCell ref="K337:K338"/>
    <mergeCell ref="AS333:AS336"/>
    <mergeCell ref="AT333:AT336"/>
    <mergeCell ref="AU333:AU336"/>
    <mergeCell ref="AV333:AV336"/>
    <mergeCell ref="AW333:AW336"/>
    <mergeCell ref="AX333:AX336"/>
    <mergeCell ref="AM333:AM336"/>
    <mergeCell ref="AN333:AN336"/>
    <mergeCell ref="AO333:AO336"/>
    <mergeCell ref="AP333:AP336"/>
    <mergeCell ref="AQ333:AQ336"/>
    <mergeCell ref="AR333:AR336"/>
    <mergeCell ref="A333:A336"/>
    <mergeCell ref="B333:B336"/>
    <mergeCell ref="C333:C336"/>
    <mergeCell ref="D333:D336"/>
    <mergeCell ref="AK333:AK336"/>
    <mergeCell ref="AL333:AL336"/>
    <mergeCell ref="Z337:Z338"/>
    <mergeCell ref="AA337:AA338"/>
    <mergeCell ref="AB337:AB338"/>
    <mergeCell ref="AC337:AC338"/>
    <mergeCell ref="R337:R338"/>
    <mergeCell ref="AV329:AV332"/>
    <mergeCell ref="AW329:AW332"/>
    <mergeCell ref="AX329:AX332"/>
    <mergeCell ref="AY329:AY332"/>
    <mergeCell ref="AZ329:AZ332"/>
    <mergeCell ref="BA329:BA332"/>
    <mergeCell ref="AP329:AP332"/>
    <mergeCell ref="AQ329:AQ332"/>
    <mergeCell ref="AR329:AR332"/>
    <mergeCell ref="AS329:AS332"/>
    <mergeCell ref="AT329:AT332"/>
    <mergeCell ref="AU329:AU332"/>
    <mergeCell ref="BA325:BA328"/>
    <mergeCell ref="A329:A332"/>
    <mergeCell ref="B329:B332"/>
    <mergeCell ref="C329:C332"/>
    <mergeCell ref="D329:D332"/>
    <mergeCell ref="AK329:AK332"/>
    <mergeCell ref="AL329:AL332"/>
    <mergeCell ref="AM329:AM332"/>
    <mergeCell ref="AN329:AN332"/>
    <mergeCell ref="AO329:AO332"/>
    <mergeCell ref="AU325:AU328"/>
    <mergeCell ref="AV325:AV328"/>
    <mergeCell ref="AW325:AW328"/>
    <mergeCell ref="AX325:AX328"/>
    <mergeCell ref="AY325:AY328"/>
    <mergeCell ref="AZ325:AZ328"/>
    <mergeCell ref="AO325:AO328"/>
    <mergeCell ref="AP325:AP328"/>
    <mergeCell ref="AQ325:AQ328"/>
    <mergeCell ref="AR325:AR328"/>
    <mergeCell ref="AS325:AS328"/>
    <mergeCell ref="AT325:AT328"/>
    <mergeCell ref="AZ321:AZ324"/>
    <mergeCell ref="BA321:BA324"/>
    <mergeCell ref="A325:A328"/>
    <mergeCell ref="B325:B328"/>
    <mergeCell ref="C325:C328"/>
    <mergeCell ref="D325:D328"/>
    <mergeCell ref="AK325:AK328"/>
    <mergeCell ref="AL325:AL328"/>
    <mergeCell ref="AM325:AM328"/>
    <mergeCell ref="AN325:AN328"/>
    <mergeCell ref="AT321:AT324"/>
    <mergeCell ref="AU321:AU324"/>
    <mergeCell ref="AV321:AV324"/>
    <mergeCell ref="AW321:AW324"/>
    <mergeCell ref="AX321:AX324"/>
    <mergeCell ref="AY321:AY324"/>
    <mergeCell ref="AN321:AN324"/>
    <mergeCell ref="AO321:AO324"/>
    <mergeCell ref="AP321:AP324"/>
    <mergeCell ref="AQ321:AQ324"/>
    <mergeCell ref="AR321:AR324"/>
    <mergeCell ref="AS321:AS324"/>
    <mergeCell ref="AY317:AY320"/>
    <mergeCell ref="AZ317:AZ320"/>
    <mergeCell ref="BA317:BA320"/>
    <mergeCell ref="A321:A324"/>
    <mergeCell ref="B321:B324"/>
    <mergeCell ref="C321:C324"/>
    <mergeCell ref="D321:D324"/>
    <mergeCell ref="AK321:AK324"/>
    <mergeCell ref="AL321:AL324"/>
    <mergeCell ref="AM321:AM324"/>
    <mergeCell ref="AS317:AS320"/>
    <mergeCell ref="AT317:AT320"/>
    <mergeCell ref="AU317:AU320"/>
    <mergeCell ref="AV317:AV320"/>
    <mergeCell ref="AW317:AW320"/>
    <mergeCell ref="AX317:AX320"/>
    <mergeCell ref="AM317:AM320"/>
    <mergeCell ref="AN317:AN320"/>
    <mergeCell ref="AO317:AO320"/>
    <mergeCell ref="AP317:AP320"/>
    <mergeCell ref="AQ317:AQ320"/>
    <mergeCell ref="AR317:AR320"/>
    <mergeCell ref="A317:A320"/>
    <mergeCell ref="B317:B320"/>
    <mergeCell ref="C317:C320"/>
    <mergeCell ref="D317:D320"/>
    <mergeCell ref="AK317:AK320"/>
    <mergeCell ref="AL317:AL320"/>
    <mergeCell ref="AV313:AV316"/>
    <mergeCell ref="AW313:AW316"/>
    <mergeCell ref="AX313:AX316"/>
    <mergeCell ref="AY313:AY316"/>
    <mergeCell ref="AZ313:AZ316"/>
    <mergeCell ref="BA313:BA316"/>
    <mergeCell ref="AP313:AP316"/>
    <mergeCell ref="AQ313:AQ316"/>
    <mergeCell ref="AR313:AR316"/>
    <mergeCell ref="AS313:AS316"/>
    <mergeCell ref="AT313:AT316"/>
    <mergeCell ref="AU313:AU316"/>
    <mergeCell ref="BA309:BA312"/>
    <mergeCell ref="A313:A316"/>
    <mergeCell ref="B313:B316"/>
    <mergeCell ref="C313:C316"/>
    <mergeCell ref="D313:D316"/>
    <mergeCell ref="AK313:AK316"/>
    <mergeCell ref="AL313:AL316"/>
    <mergeCell ref="AM313:AM316"/>
    <mergeCell ref="AN313:AN316"/>
    <mergeCell ref="AO313:AO316"/>
    <mergeCell ref="AU309:AU312"/>
    <mergeCell ref="AV309:AV312"/>
    <mergeCell ref="AW309:AW312"/>
    <mergeCell ref="AX309:AX312"/>
    <mergeCell ref="AY309:AY312"/>
    <mergeCell ref="AZ309:AZ312"/>
    <mergeCell ref="AO309:AO312"/>
    <mergeCell ref="AP309:AP312"/>
    <mergeCell ref="AQ309:AQ312"/>
    <mergeCell ref="AR309:AR312"/>
    <mergeCell ref="AS309:AS312"/>
    <mergeCell ref="AT309:AT312"/>
    <mergeCell ref="AZ305:AZ308"/>
    <mergeCell ref="BA305:BA308"/>
    <mergeCell ref="A309:A312"/>
    <mergeCell ref="B309:B312"/>
    <mergeCell ref="C309:C312"/>
    <mergeCell ref="D309:D312"/>
    <mergeCell ref="AK309:AK312"/>
    <mergeCell ref="AL309:AL312"/>
    <mergeCell ref="AM309:AM312"/>
    <mergeCell ref="AN309:AN312"/>
    <mergeCell ref="AT305:AT308"/>
    <mergeCell ref="AU305:AU308"/>
    <mergeCell ref="AV305:AV308"/>
    <mergeCell ref="AW305:AW308"/>
    <mergeCell ref="AX305:AX308"/>
    <mergeCell ref="AY305:AY308"/>
    <mergeCell ref="AN305:AN308"/>
    <mergeCell ref="AO305:AO308"/>
    <mergeCell ref="AP305:AP308"/>
    <mergeCell ref="AQ305:AQ308"/>
    <mergeCell ref="AR305:AR308"/>
    <mergeCell ref="AS305:AS308"/>
    <mergeCell ref="AY301:AY304"/>
    <mergeCell ref="AZ301:AZ304"/>
    <mergeCell ref="BA301:BA304"/>
    <mergeCell ref="A305:A308"/>
    <mergeCell ref="B305:B308"/>
    <mergeCell ref="C305:C308"/>
    <mergeCell ref="D305:D308"/>
    <mergeCell ref="AK305:AK308"/>
    <mergeCell ref="AL305:AL308"/>
    <mergeCell ref="AM305:AM308"/>
    <mergeCell ref="AS301:AS304"/>
    <mergeCell ref="AT301:AT304"/>
    <mergeCell ref="AU301:AU304"/>
    <mergeCell ref="AV301:AV304"/>
    <mergeCell ref="AW301:AW304"/>
    <mergeCell ref="AX301:AX304"/>
    <mergeCell ref="AM301:AM304"/>
    <mergeCell ref="AN301:AN304"/>
    <mergeCell ref="AO301:AO304"/>
    <mergeCell ref="AP301:AP304"/>
    <mergeCell ref="AQ301:AQ304"/>
    <mergeCell ref="AR301:AR304"/>
    <mergeCell ref="A301:A304"/>
    <mergeCell ref="B301:B304"/>
    <mergeCell ref="C301:C304"/>
    <mergeCell ref="D301:D304"/>
    <mergeCell ref="AK301:AK304"/>
    <mergeCell ref="AL301:AL304"/>
    <mergeCell ref="AV297:AV300"/>
    <mergeCell ref="AW297:AW300"/>
    <mergeCell ref="AX297:AX300"/>
    <mergeCell ref="AY297:AY300"/>
    <mergeCell ref="AZ297:AZ300"/>
    <mergeCell ref="BA297:BA300"/>
    <mergeCell ref="AP297:AP300"/>
    <mergeCell ref="AQ297:AQ300"/>
    <mergeCell ref="AR297:AR300"/>
    <mergeCell ref="AS297:AS300"/>
    <mergeCell ref="AT297:AT300"/>
    <mergeCell ref="AU297:AU300"/>
    <mergeCell ref="BA293:BA296"/>
    <mergeCell ref="A297:A300"/>
    <mergeCell ref="B297:B300"/>
    <mergeCell ref="C297:C300"/>
    <mergeCell ref="D297:D300"/>
    <mergeCell ref="AK297:AK300"/>
    <mergeCell ref="AL297:AL300"/>
    <mergeCell ref="AM297:AM300"/>
    <mergeCell ref="AN297:AN300"/>
    <mergeCell ref="AO297:AO300"/>
    <mergeCell ref="AU293:AU296"/>
    <mergeCell ref="AV293:AV296"/>
    <mergeCell ref="AW293:AW296"/>
    <mergeCell ref="AX293:AX296"/>
    <mergeCell ref="AY293:AY296"/>
    <mergeCell ref="AZ293:AZ296"/>
    <mergeCell ref="AO293:AO296"/>
    <mergeCell ref="AP293:AP296"/>
    <mergeCell ref="AQ293:AQ296"/>
    <mergeCell ref="AR293:AR296"/>
    <mergeCell ref="AS293:AS296"/>
    <mergeCell ref="AT293:AT296"/>
    <mergeCell ref="AZ289:AZ292"/>
    <mergeCell ref="BA289:BA292"/>
    <mergeCell ref="A293:A296"/>
    <mergeCell ref="B293:B296"/>
    <mergeCell ref="C293:C296"/>
    <mergeCell ref="D293:D296"/>
    <mergeCell ref="AK293:AK296"/>
    <mergeCell ref="AL293:AL296"/>
    <mergeCell ref="AM293:AM296"/>
    <mergeCell ref="AN293:AN296"/>
    <mergeCell ref="AT289:AT292"/>
    <mergeCell ref="AU289:AU292"/>
    <mergeCell ref="AV289:AV292"/>
    <mergeCell ref="AW289:AW292"/>
    <mergeCell ref="AX289:AX292"/>
    <mergeCell ref="AY289:AY292"/>
    <mergeCell ref="AN289:AN292"/>
    <mergeCell ref="AO289:AO292"/>
    <mergeCell ref="AP289:AP292"/>
    <mergeCell ref="AQ289:AQ292"/>
    <mergeCell ref="AR289:AR292"/>
    <mergeCell ref="AS289:AS292"/>
    <mergeCell ref="AY285:AY288"/>
    <mergeCell ref="AZ285:AZ288"/>
    <mergeCell ref="BA285:BA288"/>
    <mergeCell ref="A289:A292"/>
    <mergeCell ref="B289:B292"/>
    <mergeCell ref="C289:C292"/>
    <mergeCell ref="D289:D292"/>
    <mergeCell ref="AK289:AK292"/>
    <mergeCell ref="AL289:AL292"/>
    <mergeCell ref="AM289:AM292"/>
    <mergeCell ref="AS285:AS288"/>
    <mergeCell ref="AT285:AT288"/>
    <mergeCell ref="AU285:AU288"/>
    <mergeCell ref="AV285:AV288"/>
    <mergeCell ref="AW285:AW288"/>
    <mergeCell ref="AX285:AX288"/>
    <mergeCell ref="AM285:AM288"/>
    <mergeCell ref="AN285:AN288"/>
    <mergeCell ref="AO285:AO288"/>
    <mergeCell ref="AP285:AP288"/>
    <mergeCell ref="AQ285:AQ288"/>
    <mergeCell ref="AR285:AR288"/>
    <mergeCell ref="A285:A288"/>
    <mergeCell ref="B285:B288"/>
    <mergeCell ref="C285:C288"/>
    <mergeCell ref="D285:D288"/>
    <mergeCell ref="AK285:AK288"/>
    <mergeCell ref="AL285:AL288"/>
    <mergeCell ref="AV281:AV284"/>
    <mergeCell ref="AW281:AW284"/>
    <mergeCell ref="AX281:AX284"/>
    <mergeCell ref="AY281:AY284"/>
    <mergeCell ref="AZ281:AZ284"/>
    <mergeCell ref="BA281:BA284"/>
    <mergeCell ref="AP281:AP284"/>
    <mergeCell ref="AQ281:AQ284"/>
    <mergeCell ref="AR281:AR284"/>
    <mergeCell ref="AS281:AS284"/>
    <mergeCell ref="AT281:AT284"/>
    <mergeCell ref="AU281:AU284"/>
    <mergeCell ref="BA277:BA280"/>
    <mergeCell ref="A281:A284"/>
    <mergeCell ref="B281:B284"/>
    <mergeCell ref="C281:C284"/>
    <mergeCell ref="D281:D284"/>
    <mergeCell ref="AK281:AK284"/>
    <mergeCell ref="AL281:AL284"/>
    <mergeCell ref="AM281:AM284"/>
    <mergeCell ref="AN281:AN284"/>
    <mergeCell ref="AO281:AO284"/>
    <mergeCell ref="AU277:AU280"/>
    <mergeCell ref="AV277:AV280"/>
    <mergeCell ref="AW277:AW280"/>
    <mergeCell ref="AX277:AX280"/>
    <mergeCell ref="AY277:AY280"/>
    <mergeCell ref="AZ277:AZ280"/>
    <mergeCell ref="AO277:AO280"/>
    <mergeCell ref="AP277:AP280"/>
    <mergeCell ref="AQ277:AQ280"/>
    <mergeCell ref="AR277:AR280"/>
    <mergeCell ref="AS277:AS280"/>
    <mergeCell ref="AT277:AT280"/>
    <mergeCell ref="AZ273:AZ276"/>
    <mergeCell ref="BA273:BA276"/>
    <mergeCell ref="A277:A280"/>
    <mergeCell ref="B277:B280"/>
    <mergeCell ref="C277:C280"/>
    <mergeCell ref="D277:D280"/>
    <mergeCell ref="AK277:AK280"/>
    <mergeCell ref="AL277:AL280"/>
    <mergeCell ref="AM277:AM280"/>
    <mergeCell ref="AN277:AN280"/>
    <mergeCell ref="AT273:AT276"/>
    <mergeCell ref="AU273:AU276"/>
    <mergeCell ref="AV273:AV276"/>
    <mergeCell ref="AW273:AW276"/>
    <mergeCell ref="AX273:AX276"/>
    <mergeCell ref="AY273:AY276"/>
    <mergeCell ref="AN273:AN276"/>
    <mergeCell ref="AO273:AO276"/>
    <mergeCell ref="AP273:AP276"/>
    <mergeCell ref="AQ273:AQ276"/>
    <mergeCell ref="AR273:AR276"/>
    <mergeCell ref="AS273:AS276"/>
    <mergeCell ref="AY269:AY272"/>
    <mergeCell ref="AZ269:AZ272"/>
    <mergeCell ref="BA269:BA272"/>
    <mergeCell ref="A273:A276"/>
    <mergeCell ref="B273:B276"/>
    <mergeCell ref="C273:C276"/>
    <mergeCell ref="D273:D276"/>
    <mergeCell ref="AK273:AK276"/>
    <mergeCell ref="AL273:AL276"/>
    <mergeCell ref="AM273:AM276"/>
    <mergeCell ref="AS269:AS272"/>
    <mergeCell ref="AT269:AT272"/>
    <mergeCell ref="AU269:AU272"/>
    <mergeCell ref="AV269:AV272"/>
    <mergeCell ref="AW269:AW272"/>
    <mergeCell ref="AX269:AX272"/>
    <mergeCell ref="AM269:AM272"/>
    <mergeCell ref="AN269:AN272"/>
    <mergeCell ref="AO269:AO272"/>
    <mergeCell ref="AP269:AP272"/>
    <mergeCell ref="AQ269:AQ272"/>
    <mergeCell ref="AR269:AR272"/>
    <mergeCell ref="A269:A272"/>
    <mergeCell ref="B269:B272"/>
    <mergeCell ref="C269:C272"/>
    <mergeCell ref="D269:D272"/>
    <mergeCell ref="AK269:AK272"/>
    <mergeCell ref="AL269:AL272"/>
    <mergeCell ref="AV265:AV268"/>
    <mergeCell ref="AW265:AW268"/>
    <mergeCell ref="AX265:AX268"/>
    <mergeCell ref="AY265:AY268"/>
    <mergeCell ref="AZ265:AZ268"/>
    <mergeCell ref="BA265:BA268"/>
    <mergeCell ref="AP265:AP268"/>
    <mergeCell ref="AQ265:AQ268"/>
    <mergeCell ref="AR265:AR268"/>
    <mergeCell ref="AS265:AS268"/>
    <mergeCell ref="AT265:AT268"/>
    <mergeCell ref="AU265:AU268"/>
    <mergeCell ref="BA261:BA264"/>
    <mergeCell ref="A265:A268"/>
    <mergeCell ref="B265:B268"/>
    <mergeCell ref="C265:C268"/>
    <mergeCell ref="D265:D268"/>
    <mergeCell ref="AK265:AK268"/>
    <mergeCell ref="AL265:AL268"/>
    <mergeCell ref="AM265:AM268"/>
    <mergeCell ref="AN265:AN268"/>
    <mergeCell ref="AO265:AO268"/>
    <mergeCell ref="AU261:AU264"/>
    <mergeCell ref="AV261:AV264"/>
    <mergeCell ref="AW261:AW264"/>
    <mergeCell ref="AX261:AX264"/>
    <mergeCell ref="AY261:AY264"/>
    <mergeCell ref="AZ261:AZ264"/>
    <mergeCell ref="AO261:AO264"/>
    <mergeCell ref="AP261:AP264"/>
    <mergeCell ref="AQ261:AQ264"/>
    <mergeCell ref="AR261:AR264"/>
    <mergeCell ref="AS261:AS264"/>
    <mergeCell ref="AT261:AT264"/>
    <mergeCell ref="AZ257:AZ260"/>
    <mergeCell ref="BA257:BA260"/>
    <mergeCell ref="A261:A264"/>
    <mergeCell ref="B261:B264"/>
    <mergeCell ref="C261:C264"/>
    <mergeCell ref="D261:D264"/>
    <mergeCell ref="AK261:AK264"/>
    <mergeCell ref="AL261:AL264"/>
    <mergeCell ref="AM261:AM264"/>
    <mergeCell ref="AN261:AN264"/>
    <mergeCell ref="AT257:AT260"/>
    <mergeCell ref="AU257:AU260"/>
    <mergeCell ref="AV257:AV260"/>
    <mergeCell ref="AW257:AW260"/>
    <mergeCell ref="AX257:AX260"/>
    <mergeCell ref="AY257:AY260"/>
    <mergeCell ref="AN257:AN260"/>
    <mergeCell ref="AO257:AO260"/>
    <mergeCell ref="AP257:AP260"/>
    <mergeCell ref="AQ257:AQ260"/>
    <mergeCell ref="AR257:AR260"/>
    <mergeCell ref="AS257:AS260"/>
    <mergeCell ref="AY253:AY256"/>
    <mergeCell ref="AZ253:AZ256"/>
    <mergeCell ref="BA253:BA256"/>
    <mergeCell ref="A257:A260"/>
    <mergeCell ref="B257:B260"/>
    <mergeCell ref="C257:C260"/>
    <mergeCell ref="D257:D260"/>
    <mergeCell ref="AK257:AK260"/>
    <mergeCell ref="AL257:AL260"/>
    <mergeCell ref="AM257:AM260"/>
    <mergeCell ref="AS253:AS256"/>
    <mergeCell ref="AT253:AT256"/>
    <mergeCell ref="AU253:AU256"/>
    <mergeCell ref="AV253:AV256"/>
    <mergeCell ref="AW253:AW256"/>
    <mergeCell ref="AX253:AX256"/>
    <mergeCell ref="AM253:AM256"/>
    <mergeCell ref="AN253:AN256"/>
    <mergeCell ref="AO253:AO256"/>
    <mergeCell ref="AP253:AP256"/>
    <mergeCell ref="AQ253:AQ256"/>
    <mergeCell ref="AR253:AR256"/>
    <mergeCell ref="A253:A256"/>
    <mergeCell ref="B253:B256"/>
    <mergeCell ref="C253:C256"/>
    <mergeCell ref="D253:D256"/>
    <mergeCell ref="AK253:AK256"/>
    <mergeCell ref="AL253:AL256"/>
    <mergeCell ref="AV249:AV252"/>
    <mergeCell ref="AW249:AW252"/>
    <mergeCell ref="AX249:AX252"/>
    <mergeCell ref="AY249:AY252"/>
    <mergeCell ref="AZ249:AZ252"/>
    <mergeCell ref="BA249:BA252"/>
    <mergeCell ref="AP249:AP252"/>
    <mergeCell ref="AQ249:AQ252"/>
    <mergeCell ref="AR249:AR252"/>
    <mergeCell ref="AS249:AS252"/>
    <mergeCell ref="AT249:AT252"/>
    <mergeCell ref="AU249:AU252"/>
    <mergeCell ref="BA245:BA248"/>
    <mergeCell ref="A249:A252"/>
    <mergeCell ref="B249:B252"/>
    <mergeCell ref="C249:C252"/>
    <mergeCell ref="D249:D252"/>
    <mergeCell ref="AK249:AK252"/>
    <mergeCell ref="AL249:AL252"/>
    <mergeCell ref="AM249:AM252"/>
    <mergeCell ref="AN249:AN252"/>
    <mergeCell ref="AO249:AO252"/>
    <mergeCell ref="AU245:AU248"/>
    <mergeCell ref="AV245:AV248"/>
    <mergeCell ref="AW245:AW248"/>
    <mergeCell ref="AX245:AX248"/>
    <mergeCell ref="AY245:AY248"/>
    <mergeCell ref="AZ245:AZ248"/>
    <mergeCell ref="AO245:AO248"/>
    <mergeCell ref="AP245:AP248"/>
    <mergeCell ref="AQ245:AQ248"/>
    <mergeCell ref="AR245:AR248"/>
    <mergeCell ref="AS245:AS248"/>
    <mergeCell ref="AT245:AT248"/>
    <mergeCell ref="AZ241:AZ244"/>
    <mergeCell ref="BA241:BA244"/>
    <mergeCell ref="A245:A248"/>
    <mergeCell ref="B245:B248"/>
    <mergeCell ref="C245:C248"/>
    <mergeCell ref="D245:D248"/>
    <mergeCell ref="AK245:AK248"/>
    <mergeCell ref="AL245:AL248"/>
    <mergeCell ref="AM245:AM248"/>
    <mergeCell ref="AN245:AN248"/>
    <mergeCell ref="AT241:AT244"/>
    <mergeCell ref="AU241:AU244"/>
    <mergeCell ref="AV241:AV244"/>
    <mergeCell ref="AW241:AW244"/>
    <mergeCell ref="AX241:AX244"/>
    <mergeCell ref="AY241:AY244"/>
    <mergeCell ref="AN241:AN244"/>
    <mergeCell ref="AO241:AO244"/>
    <mergeCell ref="AP241:AP244"/>
    <mergeCell ref="AQ241:AQ244"/>
    <mergeCell ref="AR241:AR244"/>
    <mergeCell ref="AS241:AS244"/>
    <mergeCell ref="AY237:AY240"/>
    <mergeCell ref="AZ237:AZ240"/>
    <mergeCell ref="BA237:BA240"/>
    <mergeCell ref="A241:A244"/>
    <mergeCell ref="B241:B244"/>
    <mergeCell ref="C241:C244"/>
    <mergeCell ref="D241:D244"/>
    <mergeCell ref="AK241:AK244"/>
    <mergeCell ref="AL241:AL244"/>
    <mergeCell ref="AM241:AM244"/>
    <mergeCell ref="AS237:AS240"/>
    <mergeCell ref="AT237:AT240"/>
    <mergeCell ref="AU237:AU240"/>
    <mergeCell ref="AV237:AV240"/>
    <mergeCell ref="AW237:AW240"/>
    <mergeCell ref="AX237:AX240"/>
    <mergeCell ref="AM237:AM240"/>
    <mergeCell ref="AN237:AN240"/>
    <mergeCell ref="AO237:AO240"/>
    <mergeCell ref="AP237:AP240"/>
    <mergeCell ref="AQ237:AQ240"/>
    <mergeCell ref="AR237:AR240"/>
    <mergeCell ref="A237:A240"/>
    <mergeCell ref="B237:B240"/>
    <mergeCell ref="C237:C240"/>
    <mergeCell ref="D237:D240"/>
    <mergeCell ref="AK237:AK240"/>
    <mergeCell ref="AL237:AL240"/>
    <mergeCell ref="AV233:AV236"/>
    <mergeCell ref="AW233:AW236"/>
    <mergeCell ref="AX233:AX236"/>
    <mergeCell ref="AY233:AY236"/>
    <mergeCell ref="AZ233:AZ236"/>
    <mergeCell ref="BA233:BA236"/>
    <mergeCell ref="AP233:AP236"/>
    <mergeCell ref="AQ233:AQ236"/>
    <mergeCell ref="AR233:AR236"/>
    <mergeCell ref="AS233:AS236"/>
    <mergeCell ref="AT233:AT236"/>
    <mergeCell ref="AU233:AU236"/>
    <mergeCell ref="BA229:BA232"/>
    <mergeCell ref="A233:A236"/>
    <mergeCell ref="B233:B236"/>
    <mergeCell ref="C233:C236"/>
    <mergeCell ref="D233:D236"/>
    <mergeCell ref="AK233:AK236"/>
    <mergeCell ref="AL233:AL236"/>
    <mergeCell ref="AM233:AM236"/>
    <mergeCell ref="AN233:AN236"/>
    <mergeCell ref="AO233:AO236"/>
    <mergeCell ref="AU229:AU232"/>
    <mergeCell ref="AV229:AV232"/>
    <mergeCell ref="AW229:AW232"/>
    <mergeCell ref="AX229:AX232"/>
    <mergeCell ref="AY229:AY232"/>
    <mergeCell ref="AZ229:AZ232"/>
    <mergeCell ref="AO229:AO232"/>
    <mergeCell ref="AP229:AP232"/>
    <mergeCell ref="AQ229:AQ232"/>
    <mergeCell ref="AR229:AR232"/>
    <mergeCell ref="AS229:AS232"/>
    <mergeCell ref="AT229:AT232"/>
    <mergeCell ref="AZ225:AZ228"/>
    <mergeCell ref="BA225:BA228"/>
    <mergeCell ref="A229:A232"/>
    <mergeCell ref="B229:B232"/>
    <mergeCell ref="C229:C232"/>
    <mergeCell ref="D229:D232"/>
    <mergeCell ref="AK229:AK232"/>
    <mergeCell ref="AL229:AL232"/>
    <mergeCell ref="AM229:AM232"/>
    <mergeCell ref="AN229:AN232"/>
    <mergeCell ref="AT225:AT228"/>
    <mergeCell ref="AU225:AU228"/>
    <mergeCell ref="AV225:AV228"/>
    <mergeCell ref="AW225:AW228"/>
    <mergeCell ref="AX225:AX228"/>
    <mergeCell ref="AY225:AY228"/>
    <mergeCell ref="AN225:AN228"/>
    <mergeCell ref="AO225:AO228"/>
    <mergeCell ref="AP225:AP228"/>
    <mergeCell ref="AQ225:AQ228"/>
    <mergeCell ref="AR225:AR228"/>
    <mergeCell ref="AS225:AS228"/>
    <mergeCell ref="AY221:AY224"/>
    <mergeCell ref="AZ221:AZ224"/>
    <mergeCell ref="BA221:BA224"/>
    <mergeCell ref="A225:A228"/>
    <mergeCell ref="B225:B228"/>
    <mergeCell ref="C225:C228"/>
    <mergeCell ref="D225:D228"/>
    <mergeCell ref="AK225:AK228"/>
    <mergeCell ref="AL225:AL228"/>
    <mergeCell ref="AM225:AM228"/>
    <mergeCell ref="AS221:AS224"/>
    <mergeCell ref="AT221:AT224"/>
    <mergeCell ref="AU221:AU224"/>
    <mergeCell ref="AV221:AV224"/>
    <mergeCell ref="AW221:AW224"/>
    <mergeCell ref="AX221:AX224"/>
    <mergeCell ref="AM221:AM224"/>
    <mergeCell ref="AN221:AN224"/>
    <mergeCell ref="AO221:AO224"/>
    <mergeCell ref="AP221:AP224"/>
    <mergeCell ref="AQ221:AQ224"/>
    <mergeCell ref="AR221:AR224"/>
    <mergeCell ref="A221:A224"/>
    <mergeCell ref="B221:B224"/>
    <mergeCell ref="C221:C224"/>
    <mergeCell ref="D221:D224"/>
    <mergeCell ref="AK221:AK224"/>
    <mergeCell ref="AL221:AL224"/>
    <mergeCell ref="AV217:AV220"/>
    <mergeCell ref="AW217:AW220"/>
    <mergeCell ref="AX217:AX220"/>
    <mergeCell ref="AY217:AY220"/>
    <mergeCell ref="AZ217:AZ220"/>
    <mergeCell ref="BA217:BA220"/>
    <mergeCell ref="AP217:AP220"/>
    <mergeCell ref="AQ217:AQ220"/>
    <mergeCell ref="AR217:AR220"/>
    <mergeCell ref="AS217:AS220"/>
    <mergeCell ref="AT217:AT220"/>
    <mergeCell ref="AU217:AU220"/>
    <mergeCell ref="BA213:BA216"/>
    <mergeCell ref="A217:A220"/>
    <mergeCell ref="B217:B220"/>
    <mergeCell ref="C217:C220"/>
    <mergeCell ref="D217:D220"/>
    <mergeCell ref="AK217:AK220"/>
    <mergeCell ref="AL217:AL220"/>
    <mergeCell ref="AM217:AM220"/>
    <mergeCell ref="AN217:AN220"/>
    <mergeCell ref="AO217:AO220"/>
    <mergeCell ref="AU213:AU216"/>
    <mergeCell ref="AV213:AV216"/>
    <mergeCell ref="AW213:AW216"/>
    <mergeCell ref="AX213:AX216"/>
    <mergeCell ref="AY213:AY216"/>
    <mergeCell ref="AZ213:AZ216"/>
    <mergeCell ref="AO213:AO216"/>
    <mergeCell ref="AP213:AP216"/>
    <mergeCell ref="AQ213:AQ216"/>
    <mergeCell ref="AR213:AR216"/>
    <mergeCell ref="AS213:AS216"/>
    <mergeCell ref="AT213:AT216"/>
    <mergeCell ref="AZ209:AZ212"/>
    <mergeCell ref="BA209:BA212"/>
    <mergeCell ref="A213:A216"/>
    <mergeCell ref="B213:B216"/>
    <mergeCell ref="C213:C216"/>
    <mergeCell ref="D213:D216"/>
    <mergeCell ref="AK213:AK216"/>
    <mergeCell ref="AL213:AL216"/>
    <mergeCell ref="AM213:AM216"/>
    <mergeCell ref="AN213:AN216"/>
    <mergeCell ref="AT209:AT212"/>
    <mergeCell ref="AU209:AU212"/>
    <mergeCell ref="AV209:AV212"/>
    <mergeCell ref="AW209:AW212"/>
    <mergeCell ref="AX209:AX212"/>
    <mergeCell ref="AY209:AY212"/>
    <mergeCell ref="AN209:AN212"/>
    <mergeCell ref="AO209:AO212"/>
    <mergeCell ref="AP209:AP212"/>
    <mergeCell ref="AQ209:AQ212"/>
    <mergeCell ref="AR209:AR212"/>
    <mergeCell ref="AS209:AS212"/>
    <mergeCell ref="AY205:AY208"/>
    <mergeCell ref="AZ205:AZ208"/>
    <mergeCell ref="BA205:BA208"/>
    <mergeCell ref="A209:A212"/>
    <mergeCell ref="B209:B212"/>
    <mergeCell ref="C209:C212"/>
    <mergeCell ref="D209:D212"/>
    <mergeCell ref="AK209:AK212"/>
    <mergeCell ref="AL209:AL212"/>
    <mergeCell ref="AM209:AM212"/>
    <mergeCell ref="AS205:AS208"/>
    <mergeCell ref="AT205:AT208"/>
    <mergeCell ref="AU205:AU208"/>
    <mergeCell ref="AV205:AV208"/>
    <mergeCell ref="AW205:AW208"/>
    <mergeCell ref="AX205:AX208"/>
    <mergeCell ref="AM205:AM208"/>
    <mergeCell ref="AN205:AN208"/>
    <mergeCell ref="AO205:AO208"/>
    <mergeCell ref="AP205:AP208"/>
    <mergeCell ref="AQ205:AQ208"/>
    <mergeCell ref="AR205:AR208"/>
    <mergeCell ref="A205:A208"/>
    <mergeCell ref="B205:B208"/>
    <mergeCell ref="C205:C208"/>
    <mergeCell ref="D205:D208"/>
    <mergeCell ref="AK205:AK208"/>
    <mergeCell ref="AL205:AL208"/>
    <mergeCell ref="AV201:AV204"/>
    <mergeCell ref="AW201:AW204"/>
    <mergeCell ref="AX201:AX204"/>
    <mergeCell ref="AY201:AY204"/>
    <mergeCell ref="AZ201:AZ204"/>
    <mergeCell ref="BA201:BA204"/>
    <mergeCell ref="AP201:AP204"/>
    <mergeCell ref="AQ201:AQ204"/>
    <mergeCell ref="AR201:AR204"/>
    <mergeCell ref="AS201:AS204"/>
    <mergeCell ref="AT201:AT204"/>
    <mergeCell ref="AU201:AU204"/>
    <mergeCell ref="BA197:BA200"/>
    <mergeCell ref="A201:A204"/>
    <mergeCell ref="B201:B204"/>
    <mergeCell ref="C201:C204"/>
    <mergeCell ref="D201:D204"/>
    <mergeCell ref="AK201:AK204"/>
    <mergeCell ref="AL201:AL204"/>
    <mergeCell ref="AM201:AM204"/>
    <mergeCell ref="AN201:AN204"/>
    <mergeCell ref="AO201:AO204"/>
    <mergeCell ref="AU197:AU200"/>
    <mergeCell ref="AV197:AV200"/>
    <mergeCell ref="AW197:AW200"/>
    <mergeCell ref="AX197:AX200"/>
    <mergeCell ref="AY197:AY200"/>
    <mergeCell ref="AZ197:AZ200"/>
    <mergeCell ref="AO197:AO200"/>
    <mergeCell ref="AP197:AP200"/>
    <mergeCell ref="AQ197:AQ200"/>
    <mergeCell ref="AR197:AR200"/>
    <mergeCell ref="AS197:AS200"/>
    <mergeCell ref="AT197:AT200"/>
    <mergeCell ref="AZ193:AZ196"/>
    <mergeCell ref="BA193:BA196"/>
    <mergeCell ref="A197:A200"/>
    <mergeCell ref="B197:B200"/>
    <mergeCell ref="C197:C200"/>
    <mergeCell ref="D197:D200"/>
    <mergeCell ref="AK197:AK200"/>
    <mergeCell ref="AL197:AL200"/>
    <mergeCell ref="AM197:AM200"/>
    <mergeCell ref="AN197:AN200"/>
    <mergeCell ref="AT193:AT196"/>
    <mergeCell ref="AU193:AU196"/>
    <mergeCell ref="AV193:AV196"/>
    <mergeCell ref="AW193:AW196"/>
    <mergeCell ref="AX193:AX196"/>
    <mergeCell ref="AY193:AY196"/>
    <mergeCell ref="AN193:AN196"/>
    <mergeCell ref="AO193:AO196"/>
    <mergeCell ref="AP193:AP196"/>
    <mergeCell ref="AQ193:AQ196"/>
    <mergeCell ref="AR193:AR196"/>
    <mergeCell ref="AS193:AS196"/>
    <mergeCell ref="AY189:AY192"/>
    <mergeCell ref="AZ189:AZ192"/>
    <mergeCell ref="BA189:BA192"/>
    <mergeCell ref="A193:A196"/>
    <mergeCell ref="B193:B196"/>
    <mergeCell ref="C193:C196"/>
    <mergeCell ref="D193:D196"/>
    <mergeCell ref="AK193:AK196"/>
    <mergeCell ref="AL193:AL196"/>
    <mergeCell ref="AM193:AM196"/>
    <mergeCell ref="AS189:AS192"/>
    <mergeCell ref="AT189:AT192"/>
    <mergeCell ref="AU189:AU192"/>
    <mergeCell ref="AV189:AV192"/>
    <mergeCell ref="AW189:AW192"/>
    <mergeCell ref="AX189:AX192"/>
    <mergeCell ref="AM189:AM192"/>
    <mergeCell ref="AN189:AN192"/>
    <mergeCell ref="AO189:AO192"/>
    <mergeCell ref="AP189:AP192"/>
    <mergeCell ref="AQ189:AQ192"/>
    <mergeCell ref="AR189:AR192"/>
    <mergeCell ref="A189:A192"/>
    <mergeCell ref="B189:B192"/>
    <mergeCell ref="C189:C192"/>
    <mergeCell ref="D189:D192"/>
    <mergeCell ref="AK189:AK192"/>
    <mergeCell ref="AL189:AL192"/>
    <mergeCell ref="AV185:AV188"/>
    <mergeCell ref="AW185:AW188"/>
    <mergeCell ref="AX185:AX188"/>
    <mergeCell ref="AY185:AY188"/>
    <mergeCell ref="AZ185:AZ188"/>
    <mergeCell ref="BA185:BA188"/>
    <mergeCell ref="AP185:AP188"/>
    <mergeCell ref="AQ185:AQ188"/>
    <mergeCell ref="AR185:AR188"/>
    <mergeCell ref="AS185:AS188"/>
    <mergeCell ref="AT185:AT188"/>
    <mergeCell ref="AU185:AU188"/>
    <mergeCell ref="BA181:BA184"/>
    <mergeCell ref="A185:A188"/>
    <mergeCell ref="B185:B188"/>
    <mergeCell ref="C185:C188"/>
    <mergeCell ref="D185:D188"/>
    <mergeCell ref="AK185:AK188"/>
    <mergeCell ref="AL185:AL188"/>
    <mergeCell ref="AM185:AM188"/>
    <mergeCell ref="AN185:AN188"/>
    <mergeCell ref="AO185:AO188"/>
    <mergeCell ref="AU181:AU184"/>
    <mergeCell ref="AV181:AV184"/>
    <mergeCell ref="AW181:AW184"/>
    <mergeCell ref="AX181:AX184"/>
    <mergeCell ref="AY181:AY184"/>
    <mergeCell ref="AZ181:AZ184"/>
    <mergeCell ref="AO181:AO184"/>
    <mergeCell ref="AP181:AP184"/>
    <mergeCell ref="AQ181:AQ184"/>
    <mergeCell ref="AR181:AR184"/>
    <mergeCell ref="AS181:AS184"/>
    <mergeCell ref="AT181:AT184"/>
    <mergeCell ref="AZ177:AZ180"/>
    <mergeCell ref="BA177:BA180"/>
    <mergeCell ref="A181:A184"/>
    <mergeCell ref="B181:B184"/>
    <mergeCell ref="C181:C184"/>
    <mergeCell ref="D181:D184"/>
    <mergeCell ref="AK181:AK184"/>
    <mergeCell ref="AL181:AL184"/>
    <mergeCell ref="AM181:AM184"/>
    <mergeCell ref="AN181:AN184"/>
    <mergeCell ref="AT177:AT180"/>
    <mergeCell ref="AU177:AU180"/>
    <mergeCell ref="AV177:AV180"/>
    <mergeCell ref="AW177:AW180"/>
    <mergeCell ref="AX177:AX180"/>
    <mergeCell ref="AY177:AY180"/>
    <mergeCell ref="AN177:AN180"/>
    <mergeCell ref="AO177:AO180"/>
    <mergeCell ref="AP177:AP180"/>
    <mergeCell ref="AQ177:AQ180"/>
    <mergeCell ref="AR177:AR180"/>
    <mergeCell ref="AS177:AS180"/>
    <mergeCell ref="AY173:AY176"/>
    <mergeCell ref="AZ173:AZ176"/>
    <mergeCell ref="BA173:BA176"/>
    <mergeCell ref="A177:A180"/>
    <mergeCell ref="B177:B180"/>
    <mergeCell ref="C177:C180"/>
    <mergeCell ref="D177:D180"/>
    <mergeCell ref="AK177:AK180"/>
    <mergeCell ref="AL177:AL180"/>
    <mergeCell ref="AM177:AM180"/>
    <mergeCell ref="AS173:AS176"/>
    <mergeCell ref="AT173:AT176"/>
    <mergeCell ref="AU173:AU176"/>
    <mergeCell ref="AV173:AV176"/>
    <mergeCell ref="AW173:AW176"/>
    <mergeCell ref="AX173:AX176"/>
    <mergeCell ref="AM173:AM176"/>
    <mergeCell ref="AN173:AN176"/>
    <mergeCell ref="AO173:AO176"/>
    <mergeCell ref="AP173:AP176"/>
    <mergeCell ref="AQ173:AQ176"/>
    <mergeCell ref="AR173:AR176"/>
    <mergeCell ref="A173:A176"/>
    <mergeCell ref="B173:B176"/>
    <mergeCell ref="C173:C176"/>
    <mergeCell ref="D173:D176"/>
    <mergeCell ref="AK173:AK176"/>
    <mergeCell ref="AL173:AL176"/>
    <mergeCell ref="AV169:AV172"/>
    <mergeCell ref="AW169:AW172"/>
    <mergeCell ref="AX169:AX172"/>
    <mergeCell ref="AY169:AY172"/>
    <mergeCell ref="AZ169:AZ172"/>
    <mergeCell ref="BA169:BA172"/>
    <mergeCell ref="AP169:AP172"/>
    <mergeCell ref="AQ169:AQ172"/>
    <mergeCell ref="AR169:AR172"/>
    <mergeCell ref="AS169:AS172"/>
    <mergeCell ref="AT169:AT172"/>
    <mergeCell ref="AU169:AU172"/>
    <mergeCell ref="BA165:BA168"/>
    <mergeCell ref="A169:A172"/>
    <mergeCell ref="B169:B172"/>
    <mergeCell ref="C169:C172"/>
    <mergeCell ref="D169:D172"/>
    <mergeCell ref="AK169:AK172"/>
    <mergeCell ref="AL169:AL172"/>
    <mergeCell ref="AM169:AM172"/>
    <mergeCell ref="AN169:AN172"/>
    <mergeCell ref="AO169:AO172"/>
    <mergeCell ref="AU165:AU168"/>
    <mergeCell ref="AV165:AV168"/>
    <mergeCell ref="AW165:AW168"/>
    <mergeCell ref="AX165:AX168"/>
    <mergeCell ref="AY165:AY168"/>
    <mergeCell ref="AZ165:AZ168"/>
    <mergeCell ref="AO165:AO168"/>
    <mergeCell ref="AP165:AP168"/>
    <mergeCell ref="AQ165:AQ168"/>
    <mergeCell ref="AR165:AR168"/>
    <mergeCell ref="AS165:AS168"/>
    <mergeCell ref="AT165:AT168"/>
    <mergeCell ref="AZ161:AZ164"/>
    <mergeCell ref="BA161:BA164"/>
    <mergeCell ref="A165:A168"/>
    <mergeCell ref="B165:B168"/>
    <mergeCell ref="C165:C168"/>
    <mergeCell ref="D165:D168"/>
    <mergeCell ref="AK165:AK168"/>
    <mergeCell ref="AL165:AL168"/>
    <mergeCell ref="AM165:AM168"/>
    <mergeCell ref="AN165:AN168"/>
    <mergeCell ref="AT161:AT164"/>
    <mergeCell ref="AU161:AU164"/>
    <mergeCell ref="AV161:AV164"/>
    <mergeCell ref="AW161:AW164"/>
    <mergeCell ref="AX161:AX164"/>
    <mergeCell ref="AY161:AY164"/>
    <mergeCell ref="AN161:AN164"/>
    <mergeCell ref="AO161:AO164"/>
    <mergeCell ref="AP161:AP164"/>
    <mergeCell ref="AQ161:AQ164"/>
    <mergeCell ref="AR161:AR164"/>
    <mergeCell ref="AS161:AS164"/>
    <mergeCell ref="AY157:AY160"/>
    <mergeCell ref="AZ157:AZ160"/>
    <mergeCell ref="BA157:BA160"/>
    <mergeCell ref="A161:A164"/>
    <mergeCell ref="B161:B164"/>
    <mergeCell ref="C161:C164"/>
    <mergeCell ref="D161:D164"/>
    <mergeCell ref="AK161:AK164"/>
    <mergeCell ref="AL161:AL164"/>
    <mergeCell ref="AM161:AM164"/>
    <mergeCell ref="AS157:AS160"/>
    <mergeCell ref="AT157:AT160"/>
    <mergeCell ref="AU157:AU160"/>
    <mergeCell ref="AV157:AV160"/>
    <mergeCell ref="AW157:AW160"/>
    <mergeCell ref="AX157:AX160"/>
    <mergeCell ref="AM157:AM160"/>
    <mergeCell ref="AN157:AN160"/>
    <mergeCell ref="AO157:AO160"/>
    <mergeCell ref="AP157:AP160"/>
    <mergeCell ref="AQ157:AQ160"/>
    <mergeCell ref="AR157:AR160"/>
    <mergeCell ref="A157:A160"/>
    <mergeCell ref="B157:B160"/>
    <mergeCell ref="C157:C160"/>
    <mergeCell ref="D157:D160"/>
    <mergeCell ref="AK157:AK160"/>
    <mergeCell ref="AL157:AL160"/>
    <mergeCell ref="AV153:AV156"/>
    <mergeCell ref="AW153:AW156"/>
    <mergeCell ref="AX153:AX156"/>
    <mergeCell ref="AY153:AY156"/>
    <mergeCell ref="AZ153:AZ156"/>
    <mergeCell ref="BA153:BA156"/>
    <mergeCell ref="AP153:AP156"/>
    <mergeCell ref="AQ153:AQ156"/>
    <mergeCell ref="AR153:AR156"/>
    <mergeCell ref="AS153:AS156"/>
    <mergeCell ref="AT153:AT156"/>
    <mergeCell ref="AU153:AU156"/>
    <mergeCell ref="BA149:BA152"/>
    <mergeCell ref="A153:A156"/>
    <mergeCell ref="B153:B156"/>
    <mergeCell ref="C153:C156"/>
    <mergeCell ref="D153:D156"/>
    <mergeCell ref="AK153:AK156"/>
    <mergeCell ref="AL153:AL156"/>
    <mergeCell ref="AM153:AM156"/>
    <mergeCell ref="AN153:AN156"/>
    <mergeCell ref="AO153:AO156"/>
    <mergeCell ref="AU149:AU152"/>
    <mergeCell ref="AV149:AV152"/>
    <mergeCell ref="AW149:AW152"/>
    <mergeCell ref="AX149:AX152"/>
    <mergeCell ref="AY149:AY152"/>
    <mergeCell ref="AZ149:AZ152"/>
    <mergeCell ref="AO149:AO152"/>
    <mergeCell ref="AP149:AP152"/>
    <mergeCell ref="AQ149:AQ152"/>
    <mergeCell ref="AR149:AR152"/>
    <mergeCell ref="AS149:AS152"/>
    <mergeCell ref="AT149:AT152"/>
    <mergeCell ref="AZ145:AZ148"/>
    <mergeCell ref="BA145:BA148"/>
    <mergeCell ref="A149:A152"/>
    <mergeCell ref="B149:B152"/>
    <mergeCell ref="C149:C152"/>
    <mergeCell ref="D149:D152"/>
    <mergeCell ref="AK149:AK152"/>
    <mergeCell ref="AL149:AL152"/>
    <mergeCell ref="AM149:AM152"/>
    <mergeCell ref="AN149:AN152"/>
    <mergeCell ref="AT145:AT148"/>
    <mergeCell ref="AU145:AU148"/>
    <mergeCell ref="AV145:AV148"/>
    <mergeCell ref="AW145:AW148"/>
    <mergeCell ref="AX145:AX148"/>
    <mergeCell ref="AY145:AY148"/>
    <mergeCell ref="AN145:AN148"/>
    <mergeCell ref="AO145:AO148"/>
    <mergeCell ref="AP145:AP148"/>
    <mergeCell ref="AQ145:AQ148"/>
    <mergeCell ref="AR145:AR148"/>
    <mergeCell ref="AS145:AS148"/>
    <mergeCell ref="AY141:AY144"/>
    <mergeCell ref="AZ141:AZ144"/>
    <mergeCell ref="BA141:BA144"/>
    <mergeCell ref="A145:A148"/>
    <mergeCell ref="B145:B148"/>
    <mergeCell ref="C145:C148"/>
    <mergeCell ref="D145:D148"/>
    <mergeCell ref="AK145:AK148"/>
    <mergeCell ref="AL145:AL148"/>
    <mergeCell ref="AM145:AM148"/>
    <mergeCell ref="AS141:AS144"/>
    <mergeCell ref="AT141:AT144"/>
    <mergeCell ref="AU141:AU144"/>
    <mergeCell ref="AV141:AV144"/>
    <mergeCell ref="AW141:AW144"/>
    <mergeCell ref="AX141:AX144"/>
    <mergeCell ref="AM141:AM144"/>
    <mergeCell ref="AN141:AN144"/>
    <mergeCell ref="AO141:AO144"/>
    <mergeCell ref="AP141:AP144"/>
    <mergeCell ref="AQ141:AQ144"/>
    <mergeCell ref="AR141:AR144"/>
    <mergeCell ref="A141:A144"/>
    <mergeCell ref="B141:B144"/>
    <mergeCell ref="C141:C144"/>
    <mergeCell ref="D141:D144"/>
    <mergeCell ref="AK141:AK144"/>
    <mergeCell ref="AL141:AL144"/>
    <mergeCell ref="AV137:AV140"/>
    <mergeCell ref="AW137:AW140"/>
    <mergeCell ref="AX137:AX140"/>
    <mergeCell ref="AY137:AY140"/>
    <mergeCell ref="AZ137:AZ140"/>
    <mergeCell ref="BA137:BA140"/>
    <mergeCell ref="AP137:AP140"/>
    <mergeCell ref="AQ137:AQ140"/>
    <mergeCell ref="AR137:AR140"/>
    <mergeCell ref="AS137:AS140"/>
    <mergeCell ref="AT137:AT140"/>
    <mergeCell ref="AU137:AU140"/>
    <mergeCell ref="BA133:BA136"/>
    <mergeCell ref="A137:A140"/>
    <mergeCell ref="B137:B140"/>
    <mergeCell ref="C137:C140"/>
    <mergeCell ref="D137:D140"/>
    <mergeCell ref="AK137:AK140"/>
    <mergeCell ref="AL137:AL140"/>
    <mergeCell ref="AM137:AM140"/>
    <mergeCell ref="AN137:AN140"/>
    <mergeCell ref="AO137:AO140"/>
    <mergeCell ref="AU133:AU136"/>
    <mergeCell ref="AV133:AV136"/>
    <mergeCell ref="AW133:AW136"/>
    <mergeCell ref="AX133:AX136"/>
    <mergeCell ref="AY133:AY136"/>
    <mergeCell ref="AZ133:AZ136"/>
    <mergeCell ref="AO133:AO136"/>
    <mergeCell ref="AP133:AP136"/>
    <mergeCell ref="AQ133:AQ136"/>
    <mergeCell ref="AR133:AR136"/>
    <mergeCell ref="AS133:AS136"/>
    <mergeCell ref="AT133:AT136"/>
    <mergeCell ref="AZ129:AZ132"/>
    <mergeCell ref="BA129:BA132"/>
    <mergeCell ref="A133:A136"/>
    <mergeCell ref="B133:B136"/>
    <mergeCell ref="C133:C136"/>
    <mergeCell ref="D133:D136"/>
    <mergeCell ref="AK133:AK136"/>
    <mergeCell ref="AL133:AL136"/>
    <mergeCell ref="AM133:AM136"/>
    <mergeCell ref="AN133:AN136"/>
    <mergeCell ref="AT129:AT132"/>
    <mergeCell ref="AU129:AU132"/>
    <mergeCell ref="AV129:AV132"/>
    <mergeCell ref="AW129:AW132"/>
    <mergeCell ref="AX129:AX132"/>
    <mergeCell ref="AY129:AY132"/>
    <mergeCell ref="AN129:AN132"/>
    <mergeCell ref="AO129:AO132"/>
    <mergeCell ref="AP129:AP132"/>
    <mergeCell ref="AQ129:AQ132"/>
    <mergeCell ref="AR129:AR132"/>
    <mergeCell ref="AS129:AS132"/>
    <mergeCell ref="AY125:AY128"/>
    <mergeCell ref="AZ125:AZ128"/>
    <mergeCell ref="BA125:BA128"/>
    <mergeCell ref="A129:A132"/>
    <mergeCell ref="B129:B132"/>
    <mergeCell ref="C129:C132"/>
    <mergeCell ref="D129:D132"/>
    <mergeCell ref="AK129:AK132"/>
    <mergeCell ref="AL129:AL132"/>
    <mergeCell ref="AM129:AM132"/>
    <mergeCell ref="AS125:AS128"/>
    <mergeCell ref="AT125:AT128"/>
    <mergeCell ref="AU125:AU128"/>
    <mergeCell ref="AV125:AV128"/>
    <mergeCell ref="AW125:AW128"/>
    <mergeCell ref="AX125:AX128"/>
    <mergeCell ref="AM125:AM128"/>
    <mergeCell ref="AN125:AN128"/>
    <mergeCell ref="AO125:AO128"/>
    <mergeCell ref="AP125:AP128"/>
    <mergeCell ref="AQ125:AQ128"/>
    <mergeCell ref="AR125:AR128"/>
    <mergeCell ref="A125:A128"/>
    <mergeCell ref="B125:B128"/>
    <mergeCell ref="C125:C128"/>
    <mergeCell ref="D125:D128"/>
    <mergeCell ref="AK125:AK128"/>
    <mergeCell ref="AL125:AL128"/>
    <mergeCell ref="AV121:AV124"/>
    <mergeCell ref="AW121:AW124"/>
    <mergeCell ref="AX121:AX124"/>
    <mergeCell ref="AY121:AY124"/>
    <mergeCell ref="AZ121:AZ124"/>
    <mergeCell ref="BA121:BA124"/>
    <mergeCell ref="AP121:AP124"/>
    <mergeCell ref="AQ121:AQ124"/>
    <mergeCell ref="AR121:AR124"/>
    <mergeCell ref="AS121:AS124"/>
    <mergeCell ref="AT121:AT124"/>
    <mergeCell ref="AU121:AU124"/>
    <mergeCell ref="BA117:BA120"/>
    <mergeCell ref="A121:A124"/>
    <mergeCell ref="B121:B124"/>
    <mergeCell ref="C121:C124"/>
    <mergeCell ref="D121:D124"/>
    <mergeCell ref="AK121:AK124"/>
    <mergeCell ref="AL121:AL124"/>
    <mergeCell ref="AM121:AM124"/>
    <mergeCell ref="AN121:AN124"/>
    <mergeCell ref="AO121:AO124"/>
    <mergeCell ref="AU117:AU120"/>
    <mergeCell ref="AV117:AV120"/>
    <mergeCell ref="AW117:AW120"/>
    <mergeCell ref="AX117:AX120"/>
    <mergeCell ref="AY117:AY120"/>
    <mergeCell ref="AZ117:AZ120"/>
    <mergeCell ref="AO117:AO120"/>
    <mergeCell ref="AP117:AP120"/>
    <mergeCell ref="AQ117:AQ120"/>
    <mergeCell ref="AR117:AR120"/>
    <mergeCell ref="AS117:AS120"/>
    <mergeCell ref="AT117:AT120"/>
    <mergeCell ref="AZ113:AZ116"/>
    <mergeCell ref="BA113:BA116"/>
    <mergeCell ref="A117:A120"/>
    <mergeCell ref="B117:B120"/>
    <mergeCell ref="C117:C120"/>
    <mergeCell ref="D117:D120"/>
    <mergeCell ref="AK117:AK120"/>
    <mergeCell ref="AL117:AL120"/>
    <mergeCell ref="AM117:AM120"/>
    <mergeCell ref="AN117:AN120"/>
    <mergeCell ref="AT113:AT116"/>
    <mergeCell ref="AU113:AU116"/>
    <mergeCell ref="AV113:AV116"/>
    <mergeCell ref="AW113:AW116"/>
    <mergeCell ref="AX113:AX116"/>
    <mergeCell ref="AY113:AY116"/>
    <mergeCell ref="AN113:AN116"/>
    <mergeCell ref="AO113:AO116"/>
    <mergeCell ref="AP113:AP116"/>
    <mergeCell ref="AQ113:AQ116"/>
    <mergeCell ref="AR113:AR116"/>
    <mergeCell ref="AS113:AS116"/>
    <mergeCell ref="AY109:AY112"/>
    <mergeCell ref="AZ109:AZ112"/>
    <mergeCell ref="BA109:BA112"/>
    <mergeCell ref="A113:A116"/>
    <mergeCell ref="B113:B116"/>
    <mergeCell ref="C113:C116"/>
    <mergeCell ref="D113:D116"/>
    <mergeCell ref="AK113:AK116"/>
    <mergeCell ref="AL113:AL116"/>
    <mergeCell ref="AM113:AM116"/>
    <mergeCell ref="AS109:AS112"/>
    <mergeCell ref="AT109:AT112"/>
    <mergeCell ref="AU109:AU112"/>
    <mergeCell ref="AV109:AV112"/>
    <mergeCell ref="AW109:AW112"/>
    <mergeCell ref="AX109:AX112"/>
    <mergeCell ref="AM109:AM112"/>
    <mergeCell ref="AN109:AN112"/>
    <mergeCell ref="AO109:AO112"/>
    <mergeCell ref="AP109:AP112"/>
    <mergeCell ref="AQ109:AQ112"/>
    <mergeCell ref="AR109:AR112"/>
    <mergeCell ref="A109:A112"/>
    <mergeCell ref="B109:B112"/>
    <mergeCell ref="C109:C112"/>
    <mergeCell ref="D109:D112"/>
    <mergeCell ref="AK109:AK112"/>
    <mergeCell ref="AL109:AL112"/>
    <mergeCell ref="AV105:AV108"/>
    <mergeCell ref="AW105:AW108"/>
    <mergeCell ref="AX105:AX108"/>
    <mergeCell ref="AY105:AY108"/>
    <mergeCell ref="AZ105:AZ108"/>
    <mergeCell ref="BA105:BA108"/>
    <mergeCell ref="AP105:AP108"/>
    <mergeCell ref="AQ105:AQ108"/>
    <mergeCell ref="AR105:AR108"/>
    <mergeCell ref="AS105:AS108"/>
    <mergeCell ref="AT105:AT108"/>
    <mergeCell ref="AU105:AU108"/>
    <mergeCell ref="BA101:BA104"/>
    <mergeCell ref="A105:A108"/>
    <mergeCell ref="B105:B108"/>
    <mergeCell ref="C105:C108"/>
    <mergeCell ref="D105:D108"/>
    <mergeCell ref="AK105:AK108"/>
    <mergeCell ref="AL105:AL108"/>
    <mergeCell ref="AM105:AM108"/>
    <mergeCell ref="AN105:AN108"/>
    <mergeCell ref="AO105:AO108"/>
    <mergeCell ref="AU101:AU104"/>
    <mergeCell ref="AV101:AV104"/>
    <mergeCell ref="AW101:AW104"/>
    <mergeCell ref="AX101:AX104"/>
    <mergeCell ref="AY101:AY104"/>
    <mergeCell ref="AZ101:AZ104"/>
    <mergeCell ref="AO101:AO104"/>
    <mergeCell ref="AP101:AP104"/>
    <mergeCell ref="AQ101:AQ104"/>
    <mergeCell ref="AR101:AR104"/>
    <mergeCell ref="AS101:AS104"/>
    <mergeCell ref="AT101:AT104"/>
    <mergeCell ref="AZ97:AZ100"/>
    <mergeCell ref="BA97:BA100"/>
    <mergeCell ref="A101:A104"/>
    <mergeCell ref="B101:B104"/>
    <mergeCell ref="C101:C104"/>
    <mergeCell ref="D101:D104"/>
    <mergeCell ref="AK101:AK104"/>
    <mergeCell ref="AL101:AL104"/>
    <mergeCell ref="AM101:AM104"/>
    <mergeCell ref="AN101:AN104"/>
    <mergeCell ref="AT97:AT100"/>
    <mergeCell ref="AU97:AU100"/>
    <mergeCell ref="AV97:AV100"/>
    <mergeCell ref="AW97:AW100"/>
    <mergeCell ref="AX97:AX100"/>
    <mergeCell ref="AY97:AY100"/>
    <mergeCell ref="AN97:AN100"/>
    <mergeCell ref="AO97:AO100"/>
    <mergeCell ref="AP97:AP100"/>
    <mergeCell ref="AQ97:AQ100"/>
    <mergeCell ref="AR97:AR100"/>
    <mergeCell ref="AS97:AS100"/>
    <mergeCell ref="AY93:AY96"/>
    <mergeCell ref="AZ93:AZ96"/>
    <mergeCell ref="BA93:BA96"/>
    <mergeCell ref="A97:A100"/>
    <mergeCell ref="B97:B100"/>
    <mergeCell ref="C97:C100"/>
    <mergeCell ref="D97:D100"/>
    <mergeCell ref="AK97:AK100"/>
    <mergeCell ref="AL97:AL100"/>
    <mergeCell ref="AM97:AM100"/>
    <mergeCell ref="AS93:AS96"/>
    <mergeCell ref="AT93:AT96"/>
    <mergeCell ref="AU93:AU96"/>
    <mergeCell ref="AV93:AV96"/>
    <mergeCell ref="AW93:AW96"/>
    <mergeCell ref="AX93:AX96"/>
    <mergeCell ref="AM93:AM96"/>
    <mergeCell ref="AN93:AN96"/>
    <mergeCell ref="AO93:AO96"/>
    <mergeCell ref="AP93:AP96"/>
    <mergeCell ref="AQ93:AQ96"/>
    <mergeCell ref="AR93:AR96"/>
    <mergeCell ref="A93:A96"/>
    <mergeCell ref="B93:B96"/>
    <mergeCell ref="C93:C96"/>
    <mergeCell ref="D93:D96"/>
    <mergeCell ref="AK93:AK96"/>
    <mergeCell ref="AL93:AL96"/>
    <mergeCell ref="AV89:AV92"/>
    <mergeCell ref="AW89:AW92"/>
    <mergeCell ref="AX89:AX92"/>
    <mergeCell ref="AY89:AY92"/>
    <mergeCell ref="AZ89:AZ92"/>
    <mergeCell ref="BA89:BA92"/>
    <mergeCell ref="AP89:AP92"/>
    <mergeCell ref="AQ89:AQ92"/>
    <mergeCell ref="AR89:AR92"/>
    <mergeCell ref="AS89:AS92"/>
    <mergeCell ref="AT89:AT92"/>
    <mergeCell ref="AU89:AU92"/>
    <mergeCell ref="BA85:BA88"/>
    <mergeCell ref="A89:A92"/>
    <mergeCell ref="B89:B92"/>
    <mergeCell ref="C89:C92"/>
    <mergeCell ref="D89:D92"/>
    <mergeCell ref="AK89:AK92"/>
    <mergeCell ref="AL89:AL92"/>
    <mergeCell ref="AM89:AM92"/>
    <mergeCell ref="AN89:AN92"/>
    <mergeCell ref="AO89:AO92"/>
    <mergeCell ref="AU85:AU88"/>
    <mergeCell ref="AV85:AV88"/>
    <mergeCell ref="AW85:AW88"/>
    <mergeCell ref="AX85:AX88"/>
    <mergeCell ref="AY85:AY88"/>
    <mergeCell ref="AZ85:AZ88"/>
    <mergeCell ref="AO85:AO88"/>
    <mergeCell ref="AP85:AP88"/>
    <mergeCell ref="AQ85:AQ88"/>
    <mergeCell ref="AR85:AR88"/>
    <mergeCell ref="AS85:AS88"/>
    <mergeCell ref="AT85:AT88"/>
    <mergeCell ref="AZ81:AZ84"/>
    <mergeCell ref="BA81:BA84"/>
    <mergeCell ref="A85:A88"/>
    <mergeCell ref="B85:B88"/>
    <mergeCell ref="C85:C88"/>
    <mergeCell ref="D85:D88"/>
    <mergeCell ref="AK85:AK88"/>
    <mergeCell ref="AL85:AL88"/>
    <mergeCell ref="AM85:AM88"/>
    <mergeCell ref="AN85:AN88"/>
    <mergeCell ref="AT81:AT84"/>
    <mergeCell ref="AU81:AU84"/>
    <mergeCell ref="AV81:AV84"/>
    <mergeCell ref="AW81:AW84"/>
    <mergeCell ref="AX81:AX84"/>
    <mergeCell ref="AY81:AY84"/>
    <mergeCell ref="AN81:AN84"/>
    <mergeCell ref="AO81:AO84"/>
    <mergeCell ref="AP81:AP84"/>
    <mergeCell ref="AQ81:AQ84"/>
    <mergeCell ref="AR81:AR84"/>
    <mergeCell ref="AS81:AS84"/>
    <mergeCell ref="AY77:AY80"/>
    <mergeCell ref="AZ77:AZ80"/>
    <mergeCell ref="BA77:BA80"/>
    <mergeCell ref="A81:A84"/>
    <mergeCell ref="B81:B84"/>
    <mergeCell ref="C81:C84"/>
    <mergeCell ref="D81:D84"/>
    <mergeCell ref="AK81:AK84"/>
    <mergeCell ref="AL81:AL84"/>
    <mergeCell ref="AM81:AM84"/>
    <mergeCell ref="AS77:AS80"/>
    <mergeCell ref="AT77:AT80"/>
    <mergeCell ref="AU77:AU80"/>
    <mergeCell ref="AV77:AV80"/>
    <mergeCell ref="AW77:AW80"/>
    <mergeCell ref="AX77:AX80"/>
    <mergeCell ref="AM77:AM80"/>
    <mergeCell ref="AN77:AN80"/>
    <mergeCell ref="AO77:AO80"/>
    <mergeCell ref="AP77:AP80"/>
    <mergeCell ref="AQ77:AQ80"/>
    <mergeCell ref="AR77:AR80"/>
    <mergeCell ref="A77:A80"/>
    <mergeCell ref="B77:B80"/>
    <mergeCell ref="C77:C80"/>
    <mergeCell ref="D77:D80"/>
    <mergeCell ref="AK77:AK80"/>
    <mergeCell ref="AL77:AL80"/>
    <mergeCell ref="AV73:AV76"/>
    <mergeCell ref="AW73:AW76"/>
    <mergeCell ref="AX73:AX76"/>
    <mergeCell ref="AY73:AY76"/>
    <mergeCell ref="AZ73:AZ76"/>
    <mergeCell ref="BA73:BA76"/>
    <mergeCell ref="AP73:AP76"/>
    <mergeCell ref="AQ73:AQ76"/>
    <mergeCell ref="AR73:AR76"/>
    <mergeCell ref="AS73:AS76"/>
    <mergeCell ref="AT73:AT76"/>
    <mergeCell ref="AU73:AU76"/>
    <mergeCell ref="BA69:BA72"/>
    <mergeCell ref="A73:A76"/>
    <mergeCell ref="B73:B76"/>
    <mergeCell ref="C73:C76"/>
    <mergeCell ref="D73:D76"/>
    <mergeCell ref="AK73:AK76"/>
    <mergeCell ref="AL73:AL76"/>
    <mergeCell ref="AM73:AM76"/>
    <mergeCell ref="AN73:AN76"/>
    <mergeCell ref="AO73:AO76"/>
    <mergeCell ref="AU69:AU72"/>
    <mergeCell ref="AV69:AV72"/>
    <mergeCell ref="AW69:AW72"/>
    <mergeCell ref="AX69:AX72"/>
    <mergeCell ref="AY69:AY72"/>
    <mergeCell ref="AZ69:AZ72"/>
    <mergeCell ref="AO69:AO72"/>
    <mergeCell ref="AP69:AP72"/>
    <mergeCell ref="AQ69:AQ72"/>
    <mergeCell ref="AR69:AR72"/>
    <mergeCell ref="AS69:AS72"/>
    <mergeCell ref="AT69:AT72"/>
    <mergeCell ref="AZ65:AZ68"/>
    <mergeCell ref="BA65:BA68"/>
    <mergeCell ref="A69:A72"/>
    <mergeCell ref="B69:B72"/>
    <mergeCell ref="C69:C72"/>
    <mergeCell ref="D69:D72"/>
    <mergeCell ref="AK69:AK72"/>
    <mergeCell ref="AL69:AL72"/>
    <mergeCell ref="AM69:AM72"/>
    <mergeCell ref="AN69:AN72"/>
    <mergeCell ref="AT65:AT68"/>
    <mergeCell ref="AU65:AU68"/>
    <mergeCell ref="AV65:AV68"/>
    <mergeCell ref="AW65:AW68"/>
    <mergeCell ref="AX65:AX68"/>
    <mergeCell ref="AY65:AY68"/>
    <mergeCell ref="AN65:AN68"/>
    <mergeCell ref="AO65:AO68"/>
    <mergeCell ref="AP65:AP68"/>
    <mergeCell ref="AQ65:AQ68"/>
    <mergeCell ref="AR65:AR68"/>
    <mergeCell ref="AS65:AS68"/>
    <mergeCell ref="AY61:AY64"/>
    <mergeCell ref="AZ61:AZ64"/>
    <mergeCell ref="BA61:BA64"/>
    <mergeCell ref="A65:A68"/>
    <mergeCell ref="B65:B68"/>
    <mergeCell ref="C65:C68"/>
    <mergeCell ref="D65:D68"/>
    <mergeCell ref="AK65:AK68"/>
    <mergeCell ref="AL65:AL68"/>
    <mergeCell ref="AM65:AM68"/>
    <mergeCell ref="AS61:AS64"/>
    <mergeCell ref="AT61:AT64"/>
    <mergeCell ref="AU61:AU64"/>
    <mergeCell ref="AV61:AV64"/>
    <mergeCell ref="AW61:AW64"/>
    <mergeCell ref="AX61:AX64"/>
    <mergeCell ref="AM61:AM64"/>
    <mergeCell ref="AN61:AN64"/>
    <mergeCell ref="AO61:AO64"/>
    <mergeCell ref="AP61:AP64"/>
    <mergeCell ref="AQ61:AQ64"/>
    <mergeCell ref="AR61:AR64"/>
    <mergeCell ref="A61:A64"/>
    <mergeCell ref="B61:B64"/>
    <mergeCell ref="C61:C64"/>
    <mergeCell ref="D61:D64"/>
    <mergeCell ref="AK61:AK64"/>
    <mergeCell ref="AL61:AL64"/>
    <mergeCell ref="AV57:AV60"/>
    <mergeCell ref="AW57:AW60"/>
    <mergeCell ref="AX57:AX60"/>
    <mergeCell ref="AY57:AY60"/>
    <mergeCell ref="AZ57:AZ60"/>
    <mergeCell ref="BA57:BA60"/>
    <mergeCell ref="AP57:AP60"/>
    <mergeCell ref="AQ57:AQ60"/>
    <mergeCell ref="AR57:AR60"/>
    <mergeCell ref="AS57:AS60"/>
    <mergeCell ref="AT57:AT60"/>
    <mergeCell ref="AU57:AU60"/>
    <mergeCell ref="BA53:BA56"/>
    <mergeCell ref="A57:A60"/>
    <mergeCell ref="B57:B60"/>
    <mergeCell ref="C57:C60"/>
    <mergeCell ref="D57:D60"/>
    <mergeCell ref="AK57:AK60"/>
    <mergeCell ref="AL57:AL60"/>
    <mergeCell ref="AM57:AM60"/>
    <mergeCell ref="AN57:AN60"/>
    <mergeCell ref="AO57:AO60"/>
    <mergeCell ref="AU53:AU56"/>
    <mergeCell ref="AV53:AV56"/>
    <mergeCell ref="AW53:AW56"/>
    <mergeCell ref="AX53:AX56"/>
    <mergeCell ref="AY53:AY56"/>
    <mergeCell ref="AZ53:AZ56"/>
    <mergeCell ref="AO53:AO56"/>
    <mergeCell ref="AP53:AP56"/>
    <mergeCell ref="AQ53:AQ56"/>
    <mergeCell ref="AR53:AR56"/>
    <mergeCell ref="AS53:AS56"/>
    <mergeCell ref="AT53:AT56"/>
    <mergeCell ref="AZ49:AZ52"/>
    <mergeCell ref="BA49:BA52"/>
    <mergeCell ref="A53:A56"/>
    <mergeCell ref="B53:B56"/>
    <mergeCell ref="C53:C56"/>
    <mergeCell ref="D53:D56"/>
    <mergeCell ref="AK53:AK56"/>
    <mergeCell ref="AL53:AL56"/>
    <mergeCell ref="AM53:AM56"/>
    <mergeCell ref="AN53:AN56"/>
    <mergeCell ref="AT49:AT52"/>
    <mergeCell ref="AU49:AU52"/>
    <mergeCell ref="AV49:AV52"/>
    <mergeCell ref="AW49:AW52"/>
    <mergeCell ref="AX49:AX52"/>
    <mergeCell ref="AY49:AY52"/>
    <mergeCell ref="AN49:AN52"/>
    <mergeCell ref="AO49:AO52"/>
    <mergeCell ref="AP49:AP52"/>
    <mergeCell ref="AQ49:AQ52"/>
    <mergeCell ref="AR49:AR52"/>
    <mergeCell ref="AS49:AS52"/>
    <mergeCell ref="AY45:AY48"/>
    <mergeCell ref="AZ45:AZ48"/>
    <mergeCell ref="BA45:BA48"/>
    <mergeCell ref="A49:A52"/>
    <mergeCell ref="B49:B52"/>
    <mergeCell ref="C49:C52"/>
    <mergeCell ref="D49:D52"/>
    <mergeCell ref="AK49:AK52"/>
    <mergeCell ref="AL49:AL52"/>
    <mergeCell ref="AM49:AM52"/>
    <mergeCell ref="AS45:AS48"/>
    <mergeCell ref="AT45:AT48"/>
    <mergeCell ref="AU45:AU48"/>
    <mergeCell ref="AV45:AV48"/>
    <mergeCell ref="AW45:AW48"/>
    <mergeCell ref="AX45:AX48"/>
    <mergeCell ref="AM45:AM48"/>
    <mergeCell ref="AN45:AN48"/>
    <mergeCell ref="AO45:AO48"/>
    <mergeCell ref="AP45:AP48"/>
    <mergeCell ref="AQ45:AQ48"/>
    <mergeCell ref="AR45:AR48"/>
    <mergeCell ref="A45:A48"/>
    <mergeCell ref="B45:B48"/>
    <mergeCell ref="C45:C48"/>
    <mergeCell ref="D45:D48"/>
    <mergeCell ref="AK45:AK48"/>
    <mergeCell ref="AL45:AL48"/>
    <mergeCell ref="AV41:AV44"/>
    <mergeCell ref="AW41:AW44"/>
    <mergeCell ref="AX41:AX44"/>
    <mergeCell ref="AY41:AY44"/>
    <mergeCell ref="AZ41:AZ44"/>
    <mergeCell ref="BA41:BA44"/>
    <mergeCell ref="AP41:AP44"/>
    <mergeCell ref="AQ41:AQ44"/>
    <mergeCell ref="AR41:AR44"/>
    <mergeCell ref="AS41:AS44"/>
    <mergeCell ref="AT41:AT44"/>
    <mergeCell ref="AU41:AU44"/>
    <mergeCell ref="BA37:BA40"/>
    <mergeCell ref="A41:A44"/>
    <mergeCell ref="B41:B44"/>
    <mergeCell ref="C41:C44"/>
    <mergeCell ref="D41:D44"/>
    <mergeCell ref="AK41:AK44"/>
    <mergeCell ref="AL41:AL44"/>
    <mergeCell ref="AM41:AM44"/>
    <mergeCell ref="AN41:AN44"/>
    <mergeCell ref="AO41:AO44"/>
    <mergeCell ref="AU37:AU40"/>
    <mergeCell ref="AV37:AV40"/>
    <mergeCell ref="AW37:AW40"/>
    <mergeCell ref="AX37:AX40"/>
    <mergeCell ref="AY37:AY40"/>
    <mergeCell ref="AZ37:AZ40"/>
    <mergeCell ref="AO37:AO40"/>
    <mergeCell ref="AP37:AP40"/>
    <mergeCell ref="AQ37:AQ40"/>
    <mergeCell ref="AR37:AR40"/>
    <mergeCell ref="AS37:AS40"/>
    <mergeCell ref="AT37:AT40"/>
    <mergeCell ref="AZ33:AZ36"/>
    <mergeCell ref="BA33:BA36"/>
    <mergeCell ref="A37:A40"/>
    <mergeCell ref="B37:B40"/>
    <mergeCell ref="C37:C40"/>
    <mergeCell ref="D37:D40"/>
    <mergeCell ref="AK37:AK40"/>
    <mergeCell ref="AL37:AL40"/>
    <mergeCell ref="AM37:AM40"/>
    <mergeCell ref="AN37:AN40"/>
    <mergeCell ref="AT33:AT36"/>
    <mergeCell ref="AU33:AU36"/>
    <mergeCell ref="AV33:AV36"/>
    <mergeCell ref="AW33:AW36"/>
    <mergeCell ref="AX33:AX36"/>
    <mergeCell ref="AY33:AY36"/>
    <mergeCell ref="AN33:AN36"/>
    <mergeCell ref="AO33:AO36"/>
    <mergeCell ref="AP33:AP36"/>
    <mergeCell ref="AQ33:AQ36"/>
    <mergeCell ref="AR33:AR36"/>
    <mergeCell ref="AS33:AS36"/>
    <mergeCell ref="AY29:AY32"/>
    <mergeCell ref="AZ29:AZ32"/>
    <mergeCell ref="BA29:BA32"/>
    <mergeCell ref="A33:A36"/>
    <mergeCell ref="B33:B36"/>
    <mergeCell ref="C33:C36"/>
    <mergeCell ref="D33:D36"/>
    <mergeCell ref="AK33:AK36"/>
    <mergeCell ref="AL33:AL36"/>
    <mergeCell ref="AM33:AM36"/>
    <mergeCell ref="AS29:AS32"/>
    <mergeCell ref="AT29:AT32"/>
    <mergeCell ref="AU29:AU32"/>
    <mergeCell ref="AV29:AV32"/>
    <mergeCell ref="AW29:AW32"/>
    <mergeCell ref="AX29:AX32"/>
    <mergeCell ref="AM29:AM32"/>
    <mergeCell ref="AN29:AN32"/>
    <mergeCell ref="AO29:AO32"/>
    <mergeCell ref="AP29:AP32"/>
    <mergeCell ref="AQ29:AQ32"/>
    <mergeCell ref="AR29:AR32"/>
    <mergeCell ref="A29:A32"/>
    <mergeCell ref="B29:B32"/>
    <mergeCell ref="C29:C32"/>
    <mergeCell ref="D29:D32"/>
    <mergeCell ref="AK29:AK32"/>
    <mergeCell ref="AL29:AL32"/>
    <mergeCell ref="AV25:AV28"/>
    <mergeCell ref="AW25:AW28"/>
    <mergeCell ref="AX25:AX28"/>
    <mergeCell ref="AY25:AY28"/>
    <mergeCell ref="AZ25:AZ28"/>
    <mergeCell ref="BA25:BA28"/>
    <mergeCell ref="AP25:AP28"/>
    <mergeCell ref="AQ25:AQ28"/>
    <mergeCell ref="AR25:AR28"/>
    <mergeCell ref="AS25:AS28"/>
    <mergeCell ref="AT25:AT28"/>
    <mergeCell ref="AU25:AU28"/>
    <mergeCell ref="BA21:BA24"/>
    <mergeCell ref="A25:A28"/>
    <mergeCell ref="B25:B28"/>
    <mergeCell ref="C25:C28"/>
    <mergeCell ref="D25:D28"/>
    <mergeCell ref="AK25:AK28"/>
    <mergeCell ref="AL25:AL28"/>
    <mergeCell ref="AM25:AM28"/>
    <mergeCell ref="AN25:AN28"/>
    <mergeCell ref="AO25:AO28"/>
    <mergeCell ref="AU21:AU24"/>
    <mergeCell ref="AV21:AV24"/>
    <mergeCell ref="AW21:AW24"/>
    <mergeCell ref="AX21:AX24"/>
    <mergeCell ref="AY21:AY24"/>
    <mergeCell ref="AZ21:AZ24"/>
    <mergeCell ref="AO21:AO24"/>
    <mergeCell ref="AP21:AP24"/>
    <mergeCell ref="AQ21:AQ24"/>
    <mergeCell ref="AR21:AR24"/>
    <mergeCell ref="AS21:AS24"/>
    <mergeCell ref="AT21:AT24"/>
    <mergeCell ref="AZ17:AZ20"/>
    <mergeCell ref="BA17:BA20"/>
    <mergeCell ref="A21:A24"/>
    <mergeCell ref="B21:B24"/>
    <mergeCell ref="C21:C24"/>
    <mergeCell ref="D21:D24"/>
    <mergeCell ref="AK21:AK24"/>
    <mergeCell ref="AL21:AL24"/>
    <mergeCell ref="AM21:AM24"/>
    <mergeCell ref="AN21:AN24"/>
    <mergeCell ref="AT17:AT20"/>
    <mergeCell ref="AU17:AU20"/>
    <mergeCell ref="AV17:AV20"/>
    <mergeCell ref="AW17:AW20"/>
    <mergeCell ref="AX17:AX20"/>
    <mergeCell ref="AY17:AY20"/>
    <mergeCell ref="AN17:AN20"/>
    <mergeCell ref="AO17:AO20"/>
    <mergeCell ref="AP17:AP20"/>
    <mergeCell ref="AQ17:AQ20"/>
    <mergeCell ref="AR17:AR20"/>
    <mergeCell ref="AS17:AS20"/>
    <mergeCell ref="A17:A20"/>
    <mergeCell ref="B17:B20"/>
    <mergeCell ref="C17:C20"/>
    <mergeCell ref="D17:D20"/>
    <mergeCell ref="AK17:AK20"/>
    <mergeCell ref="AL17:AL20"/>
    <mergeCell ref="AM17:AM20"/>
    <mergeCell ref="AX13:AX16"/>
    <mergeCell ref="AM13:AM16"/>
    <mergeCell ref="AN13:AN16"/>
    <mergeCell ref="AO13:AO16"/>
    <mergeCell ref="AP13:AP16"/>
    <mergeCell ref="AQ13:AQ16"/>
    <mergeCell ref="AR13:AR16"/>
    <mergeCell ref="AX10:AX11"/>
    <mergeCell ref="AY10:AY11"/>
    <mergeCell ref="AZ10:AZ11"/>
    <mergeCell ref="BA10:BA11"/>
    <mergeCell ref="A13:A16"/>
    <mergeCell ref="B13:B16"/>
    <mergeCell ref="C13:C16"/>
    <mergeCell ref="D13:D16"/>
    <mergeCell ref="AK13:AK16"/>
    <mergeCell ref="AL13:AL16"/>
    <mergeCell ref="AR10:AR11"/>
    <mergeCell ref="AS10:AS11"/>
    <mergeCell ref="AT10:AT11"/>
    <mergeCell ref="AU10:AU11"/>
    <mergeCell ref="AV10:AV11"/>
    <mergeCell ref="AW10:AW11"/>
    <mergeCell ref="AL10:AL11"/>
    <mergeCell ref="AM10:AM11"/>
    <mergeCell ref="AN10:AN11"/>
    <mergeCell ref="AO10:AO11"/>
    <mergeCell ref="A2:O2"/>
    <mergeCell ref="AE2:AJ2"/>
    <mergeCell ref="AL2:AN3"/>
    <mergeCell ref="AO2:AQ3"/>
    <mergeCell ref="AE3:AG3"/>
    <mergeCell ref="AH3:AJ3"/>
    <mergeCell ref="AP10:AP11"/>
    <mergeCell ref="AQ10:AQ11"/>
    <mergeCell ref="AY13:AY16"/>
    <mergeCell ref="AZ13:AZ16"/>
    <mergeCell ref="BA13:BA16"/>
    <mergeCell ref="I7:U7"/>
    <mergeCell ref="H8:Q8"/>
    <mergeCell ref="R8:AK8"/>
    <mergeCell ref="A10:A11"/>
    <mergeCell ref="B10:B11"/>
    <mergeCell ref="C10:C11"/>
    <mergeCell ref="D10:D11"/>
    <mergeCell ref="E10:E11"/>
    <mergeCell ref="F10:AJ10"/>
    <mergeCell ref="AK10:AK11"/>
    <mergeCell ref="AE4:AG4"/>
    <mergeCell ref="AH4:AJ4"/>
    <mergeCell ref="AL4:AN4"/>
    <mergeCell ref="AO4:AQ4"/>
    <mergeCell ref="A5:O5"/>
    <mergeCell ref="A6:O6"/>
    <mergeCell ref="AS13:AS16"/>
    <mergeCell ref="AT13:AT16"/>
    <mergeCell ref="AU13:AU16"/>
    <mergeCell ref="AV13:AV16"/>
    <mergeCell ref="AW13:AW16"/>
  </mergeCells>
  <conditionalFormatting sqref="AH16:AJ16 AH20:AJ20 AH24:AJ24 AH28:AJ28 AH32:AJ32 AH36:AJ36 AH40:AJ40 AH44:AJ44 AH48:AJ48 AH52:AJ52 AH56:AJ56 AH60:AJ60 AH64:AJ64 AH68:AJ68 AH72:AJ72 AH76:AJ76 AH80:AJ80 AH84:AJ84 AH88:AJ88 AH92:AJ92 AH96:AJ96 AH100:AJ100 AH104:AJ104 AH108:AJ108 AH112:AJ112 AH116:AJ116 AH120:AJ120 AH124:AJ124 AH128:AJ128 AH132:AJ132 AH136:AJ136 AH140:AJ140 AH144:AJ144 AH148:AJ148 AH152:AJ152 AH156:AJ156 AH160:AJ160 AH164:AJ164 AH168:AJ168 AH172:AJ172 AH176:AJ176 AH180:AJ180 AH184:AJ184 AH188:AJ188 AH192:AJ192 AH196:AJ196 AH200:AJ200 AH204:AJ204 AH208:AJ208 AH212:AJ212 AH216:AJ216 AH220:AJ220 AH224:AJ224 AH228:AJ228 AH232:AJ232 AH236:AJ236 AH240:AJ240 AH244:AJ244 AH248:AJ248 AH252:AJ252 AH256:AJ256 AH260:AJ260 AH264:AJ264 AH268:AJ268 AH272:AJ272 AH276:AJ276 AH280:AJ280 AH284:AJ284 AH288:AJ288 AH292:AJ292 AH296:AJ296 AH300:AJ300 AH304:AJ304 AH308:AJ308 AH312:AJ312 AH316:AJ316 AH320:AJ320 AH324:AJ324 AH328:AJ328 AH332:AJ332 AH336:AJ336">
    <cfRule type="cellIs" dxfId="3" priority="2" stopIfTrue="1" operator="greaterThan">
      <formula>4</formula>
    </cfRule>
  </conditionalFormatting>
  <conditionalFormatting sqref="F16:AG16 F20:AG20 F24:AG24 F28:AG28 F32:AG32 F36:AG36 F40:AG40 F44:AG44 F48:AG48 F52:AG52 F56:AG56 F60:AG60 F64:AG64 F68:AG68 F72:AG72 F76:AG76 F80:AG80 F84:AG84 F88:AG88 F92:AG92 F96:AG96 F100:AG100 F104:AG104 F108:AG108 F112:AG112 F116:AG116 F120:AG120 F124:AG124 F128:AG128 F132:AG132 F136:AG136 F140:AG140 F144:AG144 F148:AG148 F152:AG152 F156:AG156 F160:AG160 F164:AG164 F168:AG168 F172:AG172 F176:AG176 F180:AG180 F184:AG184 F188:AG188 F192:AG192 F196:AG196 F200:AG200 F204:AG204 F208:AG208 F212:AG212 F216:AG216 F220:AG220 F224:AG224 F228:AG228 F232:AG232 F236:AG236 F240:AG240 F244:AG244 F248:AG248 F252:AG252 F256:AG256 F260:AG260 F264:AG264 F268:AG268 F272:AG272 F276:AG276 F280:AG280 F284:AG284 F288:AG288 F292:AG292 F296:AG296 F300:AG300 F304:AG304 F308:AG308 F312:AG312 F316:AG316 F320:AG320 F324:AG324 F328:AG328 F332:AG332 F336:AG336">
    <cfRule type="cellIs" dxfId="2" priority="1" stopIfTrue="1" operator="greaterThan">
      <formula>4</formula>
    </cfRule>
  </conditionalFormatting>
  <printOptions horizontalCentered="1"/>
  <pageMargins left="0.19685039370078741" right="0.19685039370078741" top="0.59055118110236227" bottom="0.39370078740157483" header="0.51181102362204722" footer="0.51181102362204722"/>
  <pageSetup paperSize="9" scale="42" fitToHeight="999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2:BA367"/>
  <sheetViews>
    <sheetView zoomScale="50" zoomScaleNormal="50" zoomScaleSheetLayoutView="80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BF58" sqref="BF58"/>
    </sheetView>
  </sheetViews>
  <sheetFormatPr defaultRowHeight="12.75" x14ac:dyDescent="0.25"/>
  <cols>
    <col min="1" max="1" width="4" style="4" customWidth="1"/>
    <col min="2" max="2" width="29.5703125" style="4" customWidth="1"/>
    <col min="3" max="3" width="16.5703125" style="6" customWidth="1"/>
    <col min="4" max="4" width="27.7109375" style="4" customWidth="1"/>
    <col min="5" max="5" width="4" style="4" customWidth="1"/>
    <col min="6" max="36" width="4.7109375" style="4" customWidth="1"/>
    <col min="37" max="37" width="8.5703125" style="4" customWidth="1"/>
    <col min="38" max="39" width="4.7109375" style="4" customWidth="1"/>
    <col min="40" max="40" width="9.42578125" style="4" customWidth="1"/>
    <col min="41" max="41" width="6.140625" style="4" customWidth="1"/>
    <col min="42" max="42" width="6.28515625" style="4" customWidth="1"/>
    <col min="43" max="45" width="4.7109375" style="4" customWidth="1"/>
    <col min="46" max="46" width="4.85546875" style="4" customWidth="1"/>
    <col min="47" max="47" width="7" style="4" customWidth="1"/>
    <col min="48" max="48" width="6.28515625" style="4" customWidth="1"/>
    <col min="49" max="52" width="4.7109375" style="4" customWidth="1"/>
    <col min="53" max="53" width="8.7109375" style="5" customWidth="1"/>
    <col min="54" max="256" width="9.140625" style="4"/>
    <col min="257" max="257" width="4" style="4" customWidth="1"/>
    <col min="258" max="258" width="29.5703125" style="4" customWidth="1"/>
    <col min="259" max="259" width="16.5703125" style="4" customWidth="1"/>
    <col min="260" max="260" width="27.7109375" style="4" customWidth="1"/>
    <col min="261" max="261" width="4" style="4" customWidth="1"/>
    <col min="262" max="292" width="4.7109375" style="4" customWidth="1"/>
    <col min="293" max="293" width="8.5703125" style="4" customWidth="1"/>
    <col min="294" max="295" width="4.7109375" style="4" customWidth="1"/>
    <col min="296" max="296" width="9.42578125" style="4" customWidth="1"/>
    <col min="297" max="297" width="6.140625" style="4" customWidth="1"/>
    <col min="298" max="298" width="6.28515625" style="4" customWidth="1"/>
    <col min="299" max="301" width="4.7109375" style="4" customWidth="1"/>
    <col min="302" max="302" width="4.85546875" style="4" customWidth="1"/>
    <col min="303" max="303" width="7" style="4" customWidth="1"/>
    <col min="304" max="304" width="6.28515625" style="4" customWidth="1"/>
    <col min="305" max="308" width="4.7109375" style="4" customWidth="1"/>
    <col min="309" max="309" width="8.7109375" style="4" customWidth="1"/>
    <col min="310" max="512" width="9.140625" style="4"/>
    <col min="513" max="513" width="4" style="4" customWidth="1"/>
    <col min="514" max="514" width="29.5703125" style="4" customWidth="1"/>
    <col min="515" max="515" width="16.5703125" style="4" customWidth="1"/>
    <col min="516" max="516" width="27.7109375" style="4" customWidth="1"/>
    <col min="517" max="517" width="4" style="4" customWidth="1"/>
    <col min="518" max="548" width="4.7109375" style="4" customWidth="1"/>
    <col min="549" max="549" width="8.5703125" style="4" customWidth="1"/>
    <col min="550" max="551" width="4.7109375" style="4" customWidth="1"/>
    <col min="552" max="552" width="9.42578125" style="4" customWidth="1"/>
    <col min="553" max="553" width="6.140625" style="4" customWidth="1"/>
    <col min="554" max="554" width="6.28515625" style="4" customWidth="1"/>
    <col min="555" max="557" width="4.7109375" style="4" customWidth="1"/>
    <col min="558" max="558" width="4.85546875" style="4" customWidth="1"/>
    <col min="559" max="559" width="7" style="4" customWidth="1"/>
    <col min="560" max="560" width="6.28515625" style="4" customWidth="1"/>
    <col min="561" max="564" width="4.7109375" style="4" customWidth="1"/>
    <col min="565" max="565" width="8.7109375" style="4" customWidth="1"/>
    <col min="566" max="768" width="9.140625" style="4"/>
    <col min="769" max="769" width="4" style="4" customWidth="1"/>
    <col min="770" max="770" width="29.5703125" style="4" customWidth="1"/>
    <col min="771" max="771" width="16.5703125" style="4" customWidth="1"/>
    <col min="772" max="772" width="27.7109375" style="4" customWidth="1"/>
    <col min="773" max="773" width="4" style="4" customWidth="1"/>
    <col min="774" max="804" width="4.7109375" style="4" customWidth="1"/>
    <col min="805" max="805" width="8.5703125" style="4" customWidth="1"/>
    <col min="806" max="807" width="4.7109375" style="4" customWidth="1"/>
    <col min="808" max="808" width="9.42578125" style="4" customWidth="1"/>
    <col min="809" max="809" width="6.140625" style="4" customWidth="1"/>
    <col min="810" max="810" width="6.28515625" style="4" customWidth="1"/>
    <col min="811" max="813" width="4.7109375" style="4" customWidth="1"/>
    <col min="814" max="814" width="4.85546875" style="4" customWidth="1"/>
    <col min="815" max="815" width="7" style="4" customWidth="1"/>
    <col min="816" max="816" width="6.28515625" style="4" customWidth="1"/>
    <col min="817" max="820" width="4.7109375" style="4" customWidth="1"/>
    <col min="821" max="821" width="8.7109375" style="4" customWidth="1"/>
    <col min="822" max="1024" width="9.140625" style="4"/>
    <col min="1025" max="1025" width="4" style="4" customWidth="1"/>
    <col min="1026" max="1026" width="29.5703125" style="4" customWidth="1"/>
    <col min="1027" max="1027" width="16.5703125" style="4" customWidth="1"/>
    <col min="1028" max="1028" width="27.7109375" style="4" customWidth="1"/>
    <col min="1029" max="1029" width="4" style="4" customWidth="1"/>
    <col min="1030" max="1060" width="4.7109375" style="4" customWidth="1"/>
    <col min="1061" max="1061" width="8.5703125" style="4" customWidth="1"/>
    <col min="1062" max="1063" width="4.7109375" style="4" customWidth="1"/>
    <col min="1064" max="1064" width="9.42578125" style="4" customWidth="1"/>
    <col min="1065" max="1065" width="6.140625" style="4" customWidth="1"/>
    <col min="1066" max="1066" width="6.28515625" style="4" customWidth="1"/>
    <col min="1067" max="1069" width="4.7109375" style="4" customWidth="1"/>
    <col min="1070" max="1070" width="4.85546875" style="4" customWidth="1"/>
    <col min="1071" max="1071" width="7" style="4" customWidth="1"/>
    <col min="1072" max="1072" width="6.28515625" style="4" customWidth="1"/>
    <col min="1073" max="1076" width="4.7109375" style="4" customWidth="1"/>
    <col min="1077" max="1077" width="8.7109375" style="4" customWidth="1"/>
    <col min="1078" max="1280" width="9.140625" style="4"/>
    <col min="1281" max="1281" width="4" style="4" customWidth="1"/>
    <col min="1282" max="1282" width="29.5703125" style="4" customWidth="1"/>
    <col min="1283" max="1283" width="16.5703125" style="4" customWidth="1"/>
    <col min="1284" max="1284" width="27.7109375" style="4" customWidth="1"/>
    <col min="1285" max="1285" width="4" style="4" customWidth="1"/>
    <col min="1286" max="1316" width="4.7109375" style="4" customWidth="1"/>
    <col min="1317" max="1317" width="8.5703125" style="4" customWidth="1"/>
    <col min="1318" max="1319" width="4.7109375" style="4" customWidth="1"/>
    <col min="1320" max="1320" width="9.42578125" style="4" customWidth="1"/>
    <col min="1321" max="1321" width="6.140625" style="4" customWidth="1"/>
    <col min="1322" max="1322" width="6.28515625" style="4" customWidth="1"/>
    <col min="1323" max="1325" width="4.7109375" style="4" customWidth="1"/>
    <col min="1326" max="1326" width="4.85546875" style="4" customWidth="1"/>
    <col min="1327" max="1327" width="7" style="4" customWidth="1"/>
    <col min="1328" max="1328" width="6.28515625" style="4" customWidth="1"/>
    <col min="1329" max="1332" width="4.7109375" style="4" customWidth="1"/>
    <col min="1333" max="1333" width="8.7109375" style="4" customWidth="1"/>
    <col min="1334" max="1536" width="9.140625" style="4"/>
    <col min="1537" max="1537" width="4" style="4" customWidth="1"/>
    <col min="1538" max="1538" width="29.5703125" style="4" customWidth="1"/>
    <col min="1539" max="1539" width="16.5703125" style="4" customWidth="1"/>
    <col min="1540" max="1540" width="27.7109375" style="4" customWidth="1"/>
    <col min="1541" max="1541" width="4" style="4" customWidth="1"/>
    <col min="1542" max="1572" width="4.7109375" style="4" customWidth="1"/>
    <col min="1573" max="1573" width="8.5703125" style="4" customWidth="1"/>
    <col min="1574" max="1575" width="4.7109375" style="4" customWidth="1"/>
    <col min="1576" max="1576" width="9.42578125" style="4" customWidth="1"/>
    <col min="1577" max="1577" width="6.140625" style="4" customWidth="1"/>
    <col min="1578" max="1578" width="6.28515625" style="4" customWidth="1"/>
    <col min="1579" max="1581" width="4.7109375" style="4" customWidth="1"/>
    <col min="1582" max="1582" width="4.85546875" style="4" customWidth="1"/>
    <col min="1583" max="1583" width="7" style="4" customWidth="1"/>
    <col min="1584" max="1584" width="6.28515625" style="4" customWidth="1"/>
    <col min="1585" max="1588" width="4.7109375" style="4" customWidth="1"/>
    <col min="1589" max="1589" width="8.7109375" style="4" customWidth="1"/>
    <col min="1590" max="1792" width="9.140625" style="4"/>
    <col min="1793" max="1793" width="4" style="4" customWidth="1"/>
    <col min="1794" max="1794" width="29.5703125" style="4" customWidth="1"/>
    <col min="1795" max="1795" width="16.5703125" style="4" customWidth="1"/>
    <col min="1796" max="1796" width="27.7109375" style="4" customWidth="1"/>
    <col min="1797" max="1797" width="4" style="4" customWidth="1"/>
    <col min="1798" max="1828" width="4.7109375" style="4" customWidth="1"/>
    <col min="1829" max="1829" width="8.5703125" style="4" customWidth="1"/>
    <col min="1830" max="1831" width="4.7109375" style="4" customWidth="1"/>
    <col min="1832" max="1832" width="9.42578125" style="4" customWidth="1"/>
    <col min="1833" max="1833" width="6.140625" style="4" customWidth="1"/>
    <col min="1834" max="1834" width="6.28515625" style="4" customWidth="1"/>
    <col min="1835" max="1837" width="4.7109375" style="4" customWidth="1"/>
    <col min="1838" max="1838" width="4.85546875" style="4" customWidth="1"/>
    <col min="1839" max="1839" width="7" style="4" customWidth="1"/>
    <col min="1840" max="1840" width="6.28515625" style="4" customWidth="1"/>
    <col min="1841" max="1844" width="4.7109375" style="4" customWidth="1"/>
    <col min="1845" max="1845" width="8.7109375" style="4" customWidth="1"/>
    <col min="1846" max="2048" width="9.140625" style="4"/>
    <col min="2049" max="2049" width="4" style="4" customWidth="1"/>
    <col min="2050" max="2050" width="29.5703125" style="4" customWidth="1"/>
    <col min="2051" max="2051" width="16.5703125" style="4" customWidth="1"/>
    <col min="2052" max="2052" width="27.7109375" style="4" customWidth="1"/>
    <col min="2053" max="2053" width="4" style="4" customWidth="1"/>
    <col min="2054" max="2084" width="4.7109375" style="4" customWidth="1"/>
    <col min="2085" max="2085" width="8.5703125" style="4" customWidth="1"/>
    <col min="2086" max="2087" width="4.7109375" style="4" customWidth="1"/>
    <col min="2088" max="2088" width="9.42578125" style="4" customWidth="1"/>
    <col min="2089" max="2089" width="6.140625" style="4" customWidth="1"/>
    <col min="2090" max="2090" width="6.28515625" style="4" customWidth="1"/>
    <col min="2091" max="2093" width="4.7109375" style="4" customWidth="1"/>
    <col min="2094" max="2094" width="4.85546875" style="4" customWidth="1"/>
    <col min="2095" max="2095" width="7" style="4" customWidth="1"/>
    <col min="2096" max="2096" width="6.28515625" style="4" customWidth="1"/>
    <col min="2097" max="2100" width="4.7109375" style="4" customWidth="1"/>
    <col min="2101" max="2101" width="8.7109375" style="4" customWidth="1"/>
    <col min="2102" max="2304" width="9.140625" style="4"/>
    <col min="2305" max="2305" width="4" style="4" customWidth="1"/>
    <col min="2306" max="2306" width="29.5703125" style="4" customWidth="1"/>
    <col min="2307" max="2307" width="16.5703125" style="4" customWidth="1"/>
    <col min="2308" max="2308" width="27.7109375" style="4" customWidth="1"/>
    <col min="2309" max="2309" width="4" style="4" customWidth="1"/>
    <col min="2310" max="2340" width="4.7109375" style="4" customWidth="1"/>
    <col min="2341" max="2341" width="8.5703125" style="4" customWidth="1"/>
    <col min="2342" max="2343" width="4.7109375" style="4" customWidth="1"/>
    <col min="2344" max="2344" width="9.42578125" style="4" customWidth="1"/>
    <col min="2345" max="2345" width="6.140625" style="4" customWidth="1"/>
    <col min="2346" max="2346" width="6.28515625" style="4" customWidth="1"/>
    <col min="2347" max="2349" width="4.7109375" style="4" customWidth="1"/>
    <col min="2350" max="2350" width="4.85546875" style="4" customWidth="1"/>
    <col min="2351" max="2351" width="7" style="4" customWidth="1"/>
    <col min="2352" max="2352" width="6.28515625" style="4" customWidth="1"/>
    <col min="2353" max="2356" width="4.7109375" style="4" customWidth="1"/>
    <col min="2357" max="2357" width="8.7109375" style="4" customWidth="1"/>
    <col min="2358" max="2560" width="9.140625" style="4"/>
    <col min="2561" max="2561" width="4" style="4" customWidth="1"/>
    <col min="2562" max="2562" width="29.5703125" style="4" customWidth="1"/>
    <col min="2563" max="2563" width="16.5703125" style="4" customWidth="1"/>
    <col min="2564" max="2564" width="27.7109375" style="4" customWidth="1"/>
    <col min="2565" max="2565" width="4" style="4" customWidth="1"/>
    <col min="2566" max="2596" width="4.7109375" style="4" customWidth="1"/>
    <col min="2597" max="2597" width="8.5703125" style="4" customWidth="1"/>
    <col min="2598" max="2599" width="4.7109375" style="4" customWidth="1"/>
    <col min="2600" max="2600" width="9.42578125" style="4" customWidth="1"/>
    <col min="2601" max="2601" width="6.140625" style="4" customWidth="1"/>
    <col min="2602" max="2602" width="6.28515625" style="4" customWidth="1"/>
    <col min="2603" max="2605" width="4.7109375" style="4" customWidth="1"/>
    <col min="2606" max="2606" width="4.85546875" style="4" customWidth="1"/>
    <col min="2607" max="2607" width="7" style="4" customWidth="1"/>
    <col min="2608" max="2608" width="6.28515625" style="4" customWidth="1"/>
    <col min="2609" max="2612" width="4.7109375" style="4" customWidth="1"/>
    <col min="2613" max="2613" width="8.7109375" style="4" customWidth="1"/>
    <col min="2614" max="2816" width="9.140625" style="4"/>
    <col min="2817" max="2817" width="4" style="4" customWidth="1"/>
    <col min="2818" max="2818" width="29.5703125" style="4" customWidth="1"/>
    <col min="2819" max="2819" width="16.5703125" style="4" customWidth="1"/>
    <col min="2820" max="2820" width="27.7109375" style="4" customWidth="1"/>
    <col min="2821" max="2821" width="4" style="4" customWidth="1"/>
    <col min="2822" max="2852" width="4.7109375" style="4" customWidth="1"/>
    <col min="2853" max="2853" width="8.5703125" style="4" customWidth="1"/>
    <col min="2854" max="2855" width="4.7109375" style="4" customWidth="1"/>
    <col min="2856" max="2856" width="9.42578125" style="4" customWidth="1"/>
    <col min="2857" max="2857" width="6.140625" style="4" customWidth="1"/>
    <col min="2858" max="2858" width="6.28515625" style="4" customWidth="1"/>
    <col min="2859" max="2861" width="4.7109375" style="4" customWidth="1"/>
    <col min="2862" max="2862" width="4.85546875" style="4" customWidth="1"/>
    <col min="2863" max="2863" width="7" style="4" customWidth="1"/>
    <col min="2864" max="2864" width="6.28515625" style="4" customWidth="1"/>
    <col min="2865" max="2868" width="4.7109375" style="4" customWidth="1"/>
    <col min="2869" max="2869" width="8.7109375" style="4" customWidth="1"/>
    <col min="2870" max="3072" width="9.140625" style="4"/>
    <col min="3073" max="3073" width="4" style="4" customWidth="1"/>
    <col min="3074" max="3074" width="29.5703125" style="4" customWidth="1"/>
    <col min="3075" max="3075" width="16.5703125" style="4" customWidth="1"/>
    <col min="3076" max="3076" width="27.7109375" style="4" customWidth="1"/>
    <col min="3077" max="3077" width="4" style="4" customWidth="1"/>
    <col min="3078" max="3108" width="4.7109375" style="4" customWidth="1"/>
    <col min="3109" max="3109" width="8.5703125" style="4" customWidth="1"/>
    <col min="3110" max="3111" width="4.7109375" style="4" customWidth="1"/>
    <col min="3112" max="3112" width="9.42578125" style="4" customWidth="1"/>
    <col min="3113" max="3113" width="6.140625" style="4" customWidth="1"/>
    <col min="3114" max="3114" width="6.28515625" style="4" customWidth="1"/>
    <col min="3115" max="3117" width="4.7109375" style="4" customWidth="1"/>
    <col min="3118" max="3118" width="4.85546875" style="4" customWidth="1"/>
    <col min="3119" max="3119" width="7" style="4" customWidth="1"/>
    <col min="3120" max="3120" width="6.28515625" style="4" customWidth="1"/>
    <col min="3121" max="3124" width="4.7109375" style="4" customWidth="1"/>
    <col min="3125" max="3125" width="8.7109375" style="4" customWidth="1"/>
    <col min="3126" max="3328" width="9.140625" style="4"/>
    <col min="3329" max="3329" width="4" style="4" customWidth="1"/>
    <col min="3330" max="3330" width="29.5703125" style="4" customWidth="1"/>
    <col min="3331" max="3331" width="16.5703125" style="4" customWidth="1"/>
    <col min="3332" max="3332" width="27.7109375" style="4" customWidth="1"/>
    <col min="3333" max="3333" width="4" style="4" customWidth="1"/>
    <col min="3334" max="3364" width="4.7109375" style="4" customWidth="1"/>
    <col min="3365" max="3365" width="8.5703125" style="4" customWidth="1"/>
    <col min="3366" max="3367" width="4.7109375" style="4" customWidth="1"/>
    <col min="3368" max="3368" width="9.42578125" style="4" customWidth="1"/>
    <col min="3369" max="3369" width="6.140625" style="4" customWidth="1"/>
    <col min="3370" max="3370" width="6.28515625" style="4" customWidth="1"/>
    <col min="3371" max="3373" width="4.7109375" style="4" customWidth="1"/>
    <col min="3374" max="3374" width="4.85546875" style="4" customWidth="1"/>
    <col min="3375" max="3375" width="7" style="4" customWidth="1"/>
    <col min="3376" max="3376" width="6.28515625" style="4" customWidth="1"/>
    <col min="3377" max="3380" width="4.7109375" style="4" customWidth="1"/>
    <col min="3381" max="3381" width="8.7109375" style="4" customWidth="1"/>
    <col min="3382" max="3584" width="9.140625" style="4"/>
    <col min="3585" max="3585" width="4" style="4" customWidth="1"/>
    <col min="3586" max="3586" width="29.5703125" style="4" customWidth="1"/>
    <col min="3587" max="3587" width="16.5703125" style="4" customWidth="1"/>
    <col min="3588" max="3588" width="27.7109375" style="4" customWidth="1"/>
    <col min="3589" max="3589" width="4" style="4" customWidth="1"/>
    <col min="3590" max="3620" width="4.7109375" style="4" customWidth="1"/>
    <col min="3621" max="3621" width="8.5703125" style="4" customWidth="1"/>
    <col min="3622" max="3623" width="4.7109375" style="4" customWidth="1"/>
    <col min="3624" max="3624" width="9.42578125" style="4" customWidth="1"/>
    <col min="3625" max="3625" width="6.140625" style="4" customWidth="1"/>
    <col min="3626" max="3626" width="6.28515625" style="4" customWidth="1"/>
    <col min="3627" max="3629" width="4.7109375" style="4" customWidth="1"/>
    <col min="3630" max="3630" width="4.85546875" style="4" customWidth="1"/>
    <col min="3631" max="3631" width="7" style="4" customWidth="1"/>
    <col min="3632" max="3632" width="6.28515625" style="4" customWidth="1"/>
    <col min="3633" max="3636" width="4.7109375" style="4" customWidth="1"/>
    <col min="3637" max="3637" width="8.7109375" style="4" customWidth="1"/>
    <col min="3638" max="3840" width="9.140625" style="4"/>
    <col min="3841" max="3841" width="4" style="4" customWidth="1"/>
    <col min="3842" max="3842" width="29.5703125" style="4" customWidth="1"/>
    <col min="3843" max="3843" width="16.5703125" style="4" customWidth="1"/>
    <col min="3844" max="3844" width="27.7109375" style="4" customWidth="1"/>
    <col min="3845" max="3845" width="4" style="4" customWidth="1"/>
    <col min="3846" max="3876" width="4.7109375" style="4" customWidth="1"/>
    <col min="3877" max="3877" width="8.5703125" style="4" customWidth="1"/>
    <col min="3878" max="3879" width="4.7109375" style="4" customWidth="1"/>
    <col min="3880" max="3880" width="9.42578125" style="4" customWidth="1"/>
    <col min="3881" max="3881" width="6.140625" style="4" customWidth="1"/>
    <col min="3882" max="3882" width="6.28515625" style="4" customWidth="1"/>
    <col min="3883" max="3885" width="4.7109375" style="4" customWidth="1"/>
    <col min="3886" max="3886" width="4.85546875" style="4" customWidth="1"/>
    <col min="3887" max="3887" width="7" style="4" customWidth="1"/>
    <col min="3888" max="3888" width="6.28515625" style="4" customWidth="1"/>
    <col min="3889" max="3892" width="4.7109375" style="4" customWidth="1"/>
    <col min="3893" max="3893" width="8.7109375" style="4" customWidth="1"/>
    <col min="3894" max="4096" width="9.140625" style="4"/>
    <col min="4097" max="4097" width="4" style="4" customWidth="1"/>
    <col min="4098" max="4098" width="29.5703125" style="4" customWidth="1"/>
    <col min="4099" max="4099" width="16.5703125" style="4" customWidth="1"/>
    <col min="4100" max="4100" width="27.7109375" style="4" customWidth="1"/>
    <col min="4101" max="4101" width="4" style="4" customWidth="1"/>
    <col min="4102" max="4132" width="4.7109375" style="4" customWidth="1"/>
    <col min="4133" max="4133" width="8.5703125" style="4" customWidth="1"/>
    <col min="4134" max="4135" width="4.7109375" style="4" customWidth="1"/>
    <col min="4136" max="4136" width="9.42578125" style="4" customWidth="1"/>
    <col min="4137" max="4137" width="6.140625" style="4" customWidth="1"/>
    <col min="4138" max="4138" width="6.28515625" style="4" customWidth="1"/>
    <col min="4139" max="4141" width="4.7109375" style="4" customWidth="1"/>
    <col min="4142" max="4142" width="4.85546875" style="4" customWidth="1"/>
    <col min="4143" max="4143" width="7" style="4" customWidth="1"/>
    <col min="4144" max="4144" width="6.28515625" style="4" customWidth="1"/>
    <col min="4145" max="4148" width="4.7109375" style="4" customWidth="1"/>
    <col min="4149" max="4149" width="8.7109375" style="4" customWidth="1"/>
    <col min="4150" max="4352" width="9.140625" style="4"/>
    <col min="4353" max="4353" width="4" style="4" customWidth="1"/>
    <col min="4354" max="4354" width="29.5703125" style="4" customWidth="1"/>
    <col min="4355" max="4355" width="16.5703125" style="4" customWidth="1"/>
    <col min="4356" max="4356" width="27.7109375" style="4" customWidth="1"/>
    <col min="4357" max="4357" width="4" style="4" customWidth="1"/>
    <col min="4358" max="4388" width="4.7109375" style="4" customWidth="1"/>
    <col min="4389" max="4389" width="8.5703125" style="4" customWidth="1"/>
    <col min="4390" max="4391" width="4.7109375" style="4" customWidth="1"/>
    <col min="4392" max="4392" width="9.42578125" style="4" customWidth="1"/>
    <col min="4393" max="4393" width="6.140625" style="4" customWidth="1"/>
    <col min="4394" max="4394" width="6.28515625" style="4" customWidth="1"/>
    <col min="4395" max="4397" width="4.7109375" style="4" customWidth="1"/>
    <col min="4398" max="4398" width="4.85546875" style="4" customWidth="1"/>
    <col min="4399" max="4399" width="7" style="4" customWidth="1"/>
    <col min="4400" max="4400" width="6.28515625" style="4" customWidth="1"/>
    <col min="4401" max="4404" width="4.7109375" style="4" customWidth="1"/>
    <col min="4405" max="4405" width="8.7109375" style="4" customWidth="1"/>
    <col min="4406" max="4608" width="9.140625" style="4"/>
    <col min="4609" max="4609" width="4" style="4" customWidth="1"/>
    <col min="4610" max="4610" width="29.5703125" style="4" customWidth="1"/>
    <col min="4611" max="4611" width="16.5703125" style="4" customWidth="1"/>
    <col min="4612" max="4612" width="27.7109375" style="4" customWidth="1"/>
    <col min="4613" max="4613" width="4" style="4" customWidth="1"/>
    <col min="4614" max="4644" width="4.7109375" style="4" customWidth="1"/>
    <col min="4645" max="4645" width="8.5703125" style="4" customWidth="1"/>
    <col min="4646" max="4647" width="4.7109375" style="4" customWidth="1"/>
    <col min="4648" max="4648" width="9.42578125" style="4" customWidth="1"/>
    <col min="4649" max="4649" width="6.140625" style="4" customWidth="1"/>
    <col min="4650" max="4650" width="6.28515625" style="4" customWidth="1"/>
    <col min="4651" max="4653" width="4.7109375" style="4" customWidth="1"/>
    <col min="4654" max="4654" width="4.85546875" style="4" customWidth="1"/>
    <col min="4655" max="4655" width="7" style="4" customWidth="1"/>
    <col min="4656" max="4656" width="6.28515625" style="4" customWidth="1"/>
    <col min="4657" max="4660" width="4.7109375" style="4" customWidth="1"/>
    <col min="4661" max="4661" width="8.7109375" style="4" customWidth="1"/>
    <col min="4662" max="4864" width="9.140625" style="4"/>
    <col min="4865" max="4865" width="4" style="4" customWidth="1"/>
    <col min="4866" max="4866" width="29.5703125" style="4" customWidth="1"/>
    <col min="4867" max="4867" width="16.5703125" style="4" customWidth="1"/>
    <col min="4868" max="4868" width="27.7109375" style="4" customWidth="1"/>
    <col min="4869" max="4869" width="4" style="4" customWidth="1"/>
    <col min="4870" max="4900" width="4.7109375" style="4" customWidth="1"/>
    <col min="4901" max="4901" width="8.5703125" style="4" customWidth="1"/>
    <col min="4902" max="4903" width="4.7109375" style="4" customWidth="1"/>
    <col min="4904" max="4904" width="9.42578125" style="4" customWidth="1"/>
    <col min="4905" max="4905" width="6.140625" style="4" customWidth="1"/>
    <col min="4906" max="4906" width="6.28515625" style="4" customWidth="1"/>
    <col min="4907" max="4909" width="4.7109375" style="4" customWidth="1"/>
    <col min="4910" max="4910" width="4.85546875" style="4" customWidth="1"/>
    <col min="4911" max="4911" width="7" style="4" customWidth="1"/>
    <col min="4912" max="4912" width="6.28515625" style="4" customWidth="1"/>
    <col min="4913" max="4916" width="4.7109375" style="4" customWidth="1"/>
    <col min="4917" max="4917" width="8.7109375" style="4" customWidth="1"/>
    <col min="4918" max="5120" width="9.140625" style="4"/>
    <col min="5121" max="5121" width="4" style="4" customWidth="1"/>
    <col min="5122" max="5122" width="29.5703125" style="4" customWidth="1"/>
    <col min="5123" max="5123" width="16.5703125" style="4" customWidth="1"/>
    <col min="5124" max="5124" width="27.7109375" style="4" customWidth="1"/>
    <col min="5125" max="5125" width="4" style="4" customWidth="1"/>
    <col min="5126" max="5156" width="4.7109375" style="4" customWidth="1"/>
    <col min="5157" max="5157" width="8.5703125" style="4" customWidth="1"/>
    <col min="5158" max="5159" width="4.7109375" style="4" customWidth="1"/>
    <col min="5160" max="5160" width="9.42578125" style="4" customWidth="1"/>
    <col min="5161" max="5161" width="6.140625" style="4" customWidth="1"/>
    <col min="5162" max="5162" width="6.28515625" style="4" customWidth="1"/>
    <col min="5163" max="5165" width="4.7109375" style="4" customWidth="1"/>
    <col min="5166" max="5166" width="4.85546875" style="4" customWidth="1"/>
    <col min="5167" max="5167" width="7" style="4" customWidth="1"/>
    <col min="5168" max="5168" width="6.28515625" style="4" customWidth="1"/>
    <col min="5169" max="5172" width="4.7109375" style="4" customWidth="1"/>
    <col min="5173" max="5173" width="8.7109375" style="4" customWidth="1"/>
    <col min="5174" max="5376" width="9.140625" style="4"/>
    <col min="5377" max="5377" width="4" style="4" customWidth="1"/>
    <col min="5378" max="5378" width="29.5703125" style="4" customWidth="1"/>
    <col min="5379" max="5379" width="16.5703125" style="4" customWidth="1"/>
    <col min="5380" max="5380" width="27.7109375" style="4" customWidth="1"/>
    <col min="5381" max="5381" width="4" style="4" customWidth="1"/>
    <col min="5382" max="5412" width="4.7109375" style="4" customWidth="1"/>
    <col min="5413" max="5413" width="8.5703125" style="4" customWidth="1"/>
    <col min="5414" max="5415" width="4.7109375" style="4" customWidth="1"/>
    <col min="5416" max="5416" width="9.42578125" style="4" customWidth="1"/>
    <col min="5417" max="5417" width="6.140625" style="4" customWidth="1"/>
    <col min="5418" max="5418" width="6.28515625" style="4" customWidth="1"/>
    <col min="5419" max="5421" width="4.7109375" style="4" customWidth="1"/>
    <col min="5422" max="5422" width="4.85546875" style="4" customWidth="1"/>
    <col min="5423" max="5423" width="7" style="4" customWidth="1"/>
    <col min="5424" max="5424" width="6.28515625" style="4" customWidth="1"/>
    <col min="5425" max="5428" width="4.7109375" style="4" customWidth="1"/>
    <col min="5429" max="5429" width="8.7109375" style="4" customWidth="1"/>
    <col min="5430" max="5632" width="9.140625" style="4"/>
    <col min="5633" max="5633" width="4" style="4" customWidth="1"/>
    <col min="5634" max="5634" width="29.5703125" style="4" customWidth="1"/>
    <col min="5635" max="5635" width="16.5703125" style="4" customWidth="1"/>
    <col min="5636" max="5636" width="27.7109375" style="4" customWidth="1"/>
    <col min="5637" max="5637" width="4" style="4" customWidth="1"/>
    <col min="5638" max="5668" width="4.7109375" style="4" customWidth="1"/>
    <col min="5669" max="5669" width="8.5703125" style="4" customWidth="1"/>
    <col min="5670" max="5671" width="4.7109375" style="4" customWidth="1"/>
    <col min="5672" max="5672" width="9.42578125" style="4" customWidth="1"/>
    <col min="5673" max="5673" width="6.140625" style="4" customWidth="1"/>
    <col min="5674" max="5674" width="6.28515625" style="4" customWidth="1"/>
    <col min="5675" max="5677" width="4.7109375" style="4" customWidth="1"/>
    <col min="5678" max="5678" width="4.85546875" style="4" customWidth="1"/>
    <col min="5679" max="5679" width="7" style="4" customWidth="1"/>
    <col min="5680" max="5680" width="6.28515625" style="4" customWidth="1"/>
    <col min="5681" max="5684" width="4.7109375" style="4" customWidth="1"/>
    <col min="5685" max="5685" width="8.7109375" style="4" customWidth="1"/>
    <col min="5686" max="5888" width="9.140625" style="4"/>
    <col min="5889" max="5889" width="4" style="4" customWidth="1"/>
    <col min="5890" max="5890" width="29.5703125" style="4" customWidth="1"/>
    <col min="5891" max="5891" width="16.5703125" style="4" customWidth="1"/>
    <col min="5892" max="5892" width="27.7109375" style="4" customWidth="1"/>
    <col min="5893" max="5893" width="4" style="4" customWidth="1"/>
    <col min="5894" max="5924" width="4.7109375" style="4" customWidth="1"/>
    <col min="5925" max="5925" width="8.5703125" style="4" customWidth="1"/>
    <col min="5926" max="5927" width="4.7109375" style="4" customWidth="1"/>
    <col min="5928" max="5928" width="9.42578125" style="4" customWidth="1"/>
    <col min="5929" max="5929" width="6.140625" style="4" customWidth="1"/>
    <col min="5930" max="5930" width="6.28515625" style="4" customWidth="1"/>
    <col min="5931" max="5933" width="4.7109375" style="4" customWidth="1"/>
    <col min="5934" max="5934" width="4.85546875" style="4" customWidth="1"/>
    <col min="5935" max="5935" width="7" style="4" customWidth="1"/>
    <col min="5936" max="5936" width="6.28515625" style="4" customWidth="1"/>
    <col min="5937" max="5940" width="4.7109375" style="4" customWidth="1"/>
    <col min="5941" max="5941" width="8.7109375" style="4" customWidth="1"/>
    <col min="5942" max="6144" width="9.140625" style="4"/>
    <col min="6145" max="6145" width="4" style="4" customWidth="1"/>
    <col min="6146" max="6146" width="29.5703125" style="4" customWidth="1"/>
    <col min="6147" max="6147" width="16.5703125" style="4" customWidth="1"/>
    <col min="6148" max="6148" width="27.7109375" style="4" customWidth="1"/>
    <col min="6149" max="6149" width="4" style="4" customWidth="1"/>
    <col min="6150" max="6180" width="4.7109375" style="4" customWidth="1"/>
    <col min="6181" max="6181" width="8.5703125" style="4" customWidth="1"/>
    <col min="6182" max="6183" width="4.7109375" style="4" customWidth="1"/>
    <col min="6184" max="6184" width="9.42578125" style="4" customWidth="1"/>
    <col min="6185" max="6185" width="6.140625" style="4" customWidth="1"/>
    <col min="6186" max="6186" width="6.28515625" style="4" customWidth="1"/>
    <col min="6187" max="6189" width="4.7109375" style="4" customWidth="1"/>
    <col min="6190" max="6190" width="4.85546875" style="4" customWidth="1"/>
    <col min="6191" max="6191" width="7" style="4" customWidth="1"/>
    <col min="6192" max="6192" width="6.28515625" style="4" customWidth="1"/>
    <col min="6193" max="6196" width="4.7109375" style="4" customWidth="1"/>
    <col min="6197" max="6197" width="8.7109375" style="4" customWidth="1"/>
    <col min="6198" max="6400" width="9.140625" style="4"/>
    <col min="6401" max="6401" width="4" style="4" customWidth="1"/>
    <col min="6402" max="6402" width="29.5703125" style="4" customWidth="1"/>
    <col min="6403" max="6403" width="16.5703125" style="4" customWidth="1"/>
    <col min="6404" max="6404" width="27.7109375" style="4" customWidth="1"/>
    <col min="6405" max="6405" width="4" style="4" customWidth="1"/>
    <col min="6406" max="6436" width="4.7109375" style="4" customWidth="1"/>
    <col min="6437" max="6437" width="8.5703125" style="4" customWidth="1"/>
    <col min="6438" max="6439" width="4.7109375" style="4" customWidth="1"/>
    <col min="6440" max="6440" width="9.42578125" style="4" customWidth="1"/>
    <col min="6441" max="6441" width="6.140625" style="4" customWidth="1"/>
    <col min="6442" max="6442" width="6.28515625" style="4" customWidth="1"/>
    <col min="6443" max="6445" width="4.7109375" style="4" customWidth="1"/>
    <col min="6446" max="6446" width="4.85546875" style="4" customWidth="1"/>
    <col min="6447" max="6447" width="7" style="4" customWidth="1"/>
    <col min="6448" max="6448" width="6.28515625" style="4" customWidth="1"/>
    <col min="6449" max="6452" width="4.7109375" style="4" customWidth="1"/>
    <col min="6453" max="6453" width="8.7109375" style="4" customWidth="1"/>
    <col min="6454" max="6656" width="9.140625" style="4"/>
    <col min="6657" max="6657" width="4" style="4" customWidth="1"/>
    <col min="6658" max="6658" width="29.5703125" style="4" customWidth="1"/>
    <col min="6659" max="6659" width="16.5703125" style="4" customWidth="1"/>
    <col min="6660" max="6660" width="27.7109375" style="4" customWidth="1"/>
    <col min="6661" max="6661" width="4" style="4" customWidth="1"/>
    <col min="6662" max="6692" width="4.7109375" style="4" customWidth="1"/>
    <col min="6693" max="6693" width="8.5703125" style="4" customWidth="1"/>
    <col min="6694" max="6695" width="4.7109375" style="4" customWidth="1"/>
    <col min="6696" max="6696" width="9.42578125" style="4" customWidth="1"/>
    <col min="6697" max="6697" width="6.140625" style="4" customWidth="1"/>
    <col min="6698" max="6698" width="6.28515625" style="4" customWidth="1"/>
    <col min="6699" max="6701" width="4.7109375" style="4" customWidth="1"/>
    <col min="6702" max="6702" width="4.85546875" style="4" customWidth="1"/>
    <col min="6703" max="6703" width="7" style="4" customWidth="1"/>
    <col min="6704" max="6704" width="6.28515625" style="4" customWidth="1"/>
    <col min="6705" max="6708" width="4.7109375" style="4" customWidth="1"/>
    <col min="6709" max="6709" width="8.7109375" style="4" customWidth="1"/>
    <col min="6710" max="6912" width="9.140625" style="4"/>
    <col min="6913" max="6913" width="4" style="4" customWidth="1"/>
    <col min="6914" max="6914" width="29.5703125" style="4" customWidth="1"/>
    <col min="6915" max="6915" width="16.5703125" style="4" customWidth="1"/>
    <col min="6916" max="6916" width="27.7109375" style="4" customWidth="1"/>
    <col min="6917" max="6917" width="4" style="4" customWidth="1"/>
    <col min="6918" max="6948" width="4.7109375" style="4" customWidth="1"/>
    <col min="6949" max="6949" width="8.5703125" style="4" customWidth="1"/>
    <col min="6950" max="6951" width="4.7109375" style="4" customWidth="1"/>
    <col min="6952" max="6952" width="9.42578125" style="4" customWidth="1"/>
    <col min="6953" max="6953" width="6.140625" style="4" customWidth="1"/>
    <col min="6954" max="6954" width="6.28515625" style="4" customWidth="1"/>
    <col min="6955" max="6957" width="4.7109375" style="4" customWidth="1"/>
    <col min="6958" max="6958" width="4.85546875" style="4" customWidth="1"/>
    <col min="6959" max="6959" width="7" style="4" customWidth="1"/>
    <col min="6960" max="6960" width="6.28515625" style="4" customWidth="1"/>
    <col min="6961" max="6964" width="4.7109375" style="4" customWidth="1"/>
    <col min="6965" max="6965" width="8.7109375" style="4" customWidth="1"/>
    <col min="6966" max="7168" width="9.140625" style="4"/>
    <col min="7169" max="7169" width="4" style="4" customWidth="1"/>
    <col min="7170" max="7170" width="29.5703125" style="4" customWidth="1"/>
    <col min="7171" max="7171" width="16.5703125" style="4" customWidth="1"/>
    <col min="7172" max="7172" width="27.7109375" style="4" customWidth="1"/>
    <col min="7173" max="7173" width="4" style="4" customWidth="1"/>
    <col min="7174" max="7204" width="4.7109375" style="4" customWidth="1"/>
    <col min="7205" max="7205" width="8.5703125" style="4" customWidth="1"/>
    <col min="7206" max="7207" width="4.7109375" style="4" customWidth="1"/>
    <col min="7208" max="7208" width="9.42578125" style="4" customWidth="1"/>
    <col min="7209" max="7209" width="6.140625" style="4" customWidth="1"/>
    <col min="7210" max="7210" width="6.28515625" style="4" customWidth="1"/>
    <col min="7211" max="7213" width="4.7109375" style="4" customWidth="1"/>
    <col min="7214" max="7214" width="4.85546875" style="4" customWidth="1"/>
    <col min="7215" max="7215" width="7" style="4" customWidth="1"/>
    <col min="7216" max="7216" width="6.28515625" style="4" customWidth="1"/>
    <col min="7217" max="7220" width="4.7109375" style="4" customWidth="1"/>
    <col min="7221" max="7221" width="8.7109375" style="4" customWidth="1"/>
    <col min="7222" max="7424" width="9.140625" style="4"/>
    <col min="7425" max="7425" width="4" style="4" customWidth="1"/>
    <col min="7426" max="7426" width="29.5703125" style="4" customWidth="1"/>
    <col min="7427" max="7427" width="16.5703125" style="4" customWidth="1"/>
    <col min="7428" max="7428" width="27.7109375" style="4" customWidth="1"/>
    <col min="7429" max="7429" width="4" style="4" customWidth="1"/>
    <col min="7430" max="7460" width="4.7109375" style="4" customWidth="1"/>
    <col min="7461" max="7461" width="8.5703125" style="4" customWidth="1"/>
    <col min="7462" max="7463" width="4.7109375" style="4" customWidth="1"/>
    <col min="7464" max="7464" width="9.42578125" style="4" customWidth="1"/>
    <col min="7465" max="7465" width="6.140625" style="4" customWidth="1"/>
    <col min="7466" max="7466" width="6.28515625" style="4" customWidth="1"/>
    <col min="7467" max="7469" width="4.7109375" style="4" customWidth="1"/>
    <col min="7470" max="7470" width="4.85546875" style="4" customWidth="1"/>
    <col min="7471" max="7471" width="7" style="4" customWidth="1"/>
    <col min="7472" max="7472" width="6.28515625" style="4" customWidth="1"/>
    <col min="7473" max="7476" width="4.7109375" style="4" customWidth="1"/>
    <col min="7477" max="7477" width="8.7109375" style="4" customWidth="1"/>
    <col min="7478" max="7680" width="9.140625" style="4"/>
    <col min="7681" max="7681" width="4" style="4" customWidth="1"/>
    <col min="7682" max="7682" width="29.5703125" style="4" customWidth="1"/>
    <col min="7683" max="7683" width="16.5703125" style="4" customWidth="1"/>
    <col min="7684" max="7684" width="27.7109375" style="4" customWidth="1"/>
    <col min="7685" max="7685" width="4" style="4" customWidth="1"/>
    <col min="7686" max="7716" width="4.7109375" style="4" customWidth="1"/>
    <col min="7717" max="7717" width="8.5703125" style="4" customWidth="1"/>
    <col min="7718" max="7719" width="4.7109375" style="4" customWidth="1"/>
    <col min="7720" max="7720" width="9.42578125" style="4" customWidth="1"/>
    <col min="7721" max="7721" width="6.140625" style="4" customWidth="1"/>
    <col min="7722" max="7722" width="6.28515625" style="4" customWidth="1"/>
    <col min="7723" max="7725" width="4.7109375" style="4" customWidth="1"/>
    <col min="7726" max="7726" width="4.85546875" style="4" customWidth="1"/>
    <col min="7727" max="7727" width="7" style="4" customWidth="1"/>
    <col min="7728" max="7728" width="6.28515625" style="4" customWidth="1"/>
    <col min="7729" max="7732" width="4.7109375" style="4" customWidth="1"/>
    <col min="7733" max="7733" width="8.7109375" style="4" customWidth="1"/>
    <col min="7734" max="7936" width="9.140625" style="4"/>
    <col min="7937" max="7937" width="4" style="4" customWidth="1"/>
    <col min="7938" max="7938" width="29.5703125" style="4" customWidth="1"/>
    <col min="7939" max="7939" width="16.5703125" style="4" customWidth="1"/>
    <col min="7940" max="7940" width="27.7109375" style="4" customWidth="1"/>
    <col min="7941" max="7941" width="4" style="4" customWidth="1"/>
    <col min="7942" max="7972" width="4.7109375" style="4" customWidth="1"/>
    <col min="7973" max="7973" width="8.5703125" style="4" customWidth="1"/>
    <col min="7974" max="7975" width="4.7109375" style="4" customWidth="1"/>
    <col min="7976" max="7976" width="9.42578125" style="4" customWidth="1"/>
    <col min="7977" max="7977" width="6.140625" style="4" customWidth="1"/>
    <col min="7978" max="7978" width="6.28515625" style="4" customWidth="1"/>
    <col min="7979" max="7981" width="4.7109375" style="4" customWidth="1"/>
    <col min="7982" max="7982" width="4.85546875" style="4" customWidth="1"/>
    <col min="7983" max="7983" width="7" style="4" customWidth="1"/>
    <col min="7984" max="7984" width="6.28515625" style="4" customWidth="1"/>
    <col min="7985" max="7988" width="4.7109375" style="4" customWidth="1"/>
    <col min="7989" max="7989" width="8.7109375" style="4" customWidth="1"/>
    <col min="7990" max="8192" width="9.140625" style="4"/>
    <col min="8193" max="8193" width="4" style="4" customWidth="1"/>
    <col min="8194" max="8194" width="29.5703125" style="4" customWidth="1"/>
    <col min="8195" max="8195" width="16.5703125" style="4" customWidth="1"/>
    <col min="8196" max="8196" width="27.7109375" style="4" customWidth="1"/>
    <col min="8197" max="8197" width="4" style="4" customWidth="1"/>
    <col min="8198" max="8228" width="4.7109375" style="4" customWidth="1"/>
    <col min="8229" max="8229" width="8.5703125" style="4" customWidth="1"/>
    <col min="8230" max="8231" width="4.7109375" style="4" customWidth="1"/>
    <col min="8232" max="8232" width="9.42578125" style="4" customWidth="1"/>
    <col min="8233" max="8233" width="6.140625" style="4" customWidth="1"/>
    <col min="8234" max="8234" width="6.28515625" style="4" customWidth="1"/>
    <col min="8235" max="8237" width="4.7109375" style="4" customWidth="1"/>
    <col min="8238" max="8238" width="4.85546875" style="4" customWidth="1"/>
    <col min="8239" max="8239" width="7" style="4" customWidth="1"/>
    <col min="8240" max="8240" width="6.28515625" style="4" customWidth="1"/>
    <col min="8241" max="8244" width="4.7109375" style="4" customWidth="1"/>
    <col min="8245" max="8245" width="8.7109375" style="4" customWidth="1"/>
    <col min="8246" max="8448" width="9.140625" style="4"/>
    <col min="8449" max="8449" width="4" style="4" customWidth="1"/>
    <col min="8450" max="8450" width="29.5703125" style="4" customWidth="1"/>
    <col min="8451" max="8451" width="16.5703125" style="4" customWidth="1"/>
    <col min="8452" max="8452" width="27.7109375" style="4" customWidth="1"/>
    <col min="8453" max="8453" width="4" style="4" customWidth="1"/>
    <col min="8454" max="8484" width="4.7109375" style="4" customWidth="1"/>
    <col min="8485" max="8485" width="8.5703125" style="4" customWidth="1"/>
    <col min="8486" max="8487" width="4.7109375" style="4" customWidth="1"/>
    <col min="8488" max="8488" width="9.42578125" style="4" customWidth="1"/>
    <col min="8489" max="8489" width="6.140625" style="4" customWidth="1"/>
    <col min="8490" max="8490" width="6.28515625" style="4" customWidth="1"/>
    <col min="8491" max="8493" width="4.7109375" style="4" customWidth="1"/>
    <col min="8494" max="8494" width="4.85546875" style="4" customWidth="1"/>
    <col min="8495" max="8495" width="7" style="4" customWidth="1"/>
    <col min="8496" max="8496" width="6.28515625" style="4" customWidth="1"/>
    <col min="8497" max="8500" width="4.7109375" style="4" customWidth="1"/>
    <col min="8501" max="8501" width="8.7109375" style="4" customWidth="1"/>
    <col min="8502" max="8704" width="9.140625" style="4"/>
    <col min="8705" max="8705" width="4" style="4" customWidth="1"/>
    <col min="8706" max="8706" width="29.5703125" style="4" customWidth="1"/>
    <col min="8707" max="8707" width="16.5703125" style="4" customWidth="1"/>
    <col min="8708" max="8708" width="27.7109375" style="4" customWidth="1"/>
    <col min="8709" max="8709" width="4" style="4" customWidth="1"/>
    <col min="8710" max="8740" width="4.7109375" style="4" customWidth="1"/>
    <col min="8741" max="8741" width="8.5703125" style="4" customWidth="1"/>
    <col min="8742" max="8743" width="4.7109375" style="4" customWidth="1"/>
    <col min="8744" max="8744" width="9.42578125" style="4" customWidth="1"/>
    <col min="8745" max="8745" width="6.140625" style="4" customWidth="1"/>
    <col min="8746" max="8746" width="6.28515625" style="4" customWidth="1"/>
    <col min="8747" max="8749" width="4.7109375" style="4" customWidth="1"/>
    <col min="8750" max="8750" width="4.85546875" style="4" customWidth="1"/>
    <col min="8751" max="8751" width="7" style="4" customWidth="1"/>
    <col min="8752" max="8752" width="6.28515625" style="4" customWidth="1"/>
    <col min="8753" max="8756" width="4.7109375" style="4" customWidth="1"/>
    <col min="8757" max="8757" width="8.7109375" style="4" customWidth="1"/>
    <col min="8758" max="8960" width="9.140625" style="4"/>
    <col min="8961" max="8961" width="4" style="4" customWidth="1"/>
    <col min="8962" max="8962" width="29.5703125" style="4" customWidth="1"/>
    <col min="8963" max="8963" width="16.5703125" style="4" customWidth="1"/>
    <col min="8964" max="8964" width="27.7109375" style="4" customWidth="1"/>
    <col min="8965" max="8965" width="4" style="4" customWidth="1"/>
    <col min="8966" max="8996" width="4.7109375" style="4" customWidth="1"/>
    <col min="8997" max="8997" width="8.5703125" style="4" customWidth="1"/>
    <col min="8998" max="8999" width="4.7109375" style="4" customWidth="1"/>
    <col min="9000" max="9000" width="9.42578125" style="4" customWidth="1"/>
    <col min="9001" max="9001" width="6.140625" style="4" customWidth="1"/>
    <col min="9002" max="9002" width="6.28515625" style="4" customWidth="1"/>
    <col min="9003" max="9005" width="4.7109375" style="4" customWidth="1"/>
    <col min="9006" max="9006" width="4.85546875" style="4" customWidth="1"/>
    <col min="9007" max="9007" width="7" style="4" customWidth="1"/>
    <col min="9008" max="9008" width="6.28515625" style="4" customWidth="1"/>
    <col min="9009" max="9012" width="4.7109375" style="4" customWidth="1"/>
    <col min="9013" max="9013" width="8.7109375" style="4" customWidth="1"/>
    <col min="9014" max="9216" width="9.140625" style="4"/>
    <col min="9217" max="9217" width="4" style="4" customWidth="1"/>
    <col min="9218" max="9218" width="29.5703125" style="4" customWidth="1"/>
    <col min="9219" max="9219" width="16.5703125" style="4" customWidth="1"/>
    <col min="9220" max="9220" width="27.7109375" style="4" customWidth="1"/>
    <col min="9221" max="9221" width="4" style="4" customWidth="1"/>
    <col min="9222" max="9252" width="4.7109375" style="4" customWidth="1"/>
    <col min="9253" max="9253" width="8.5703125" style="4" customWidth="1"/>
    <col min="9254" max="9255" width="4.7109375" style="4" customWidth="1"/>
    <col min="9256" max="9256" width="9.42578125" style="4" customWidth="1"/>
    <col min="9257" max="9257" width="6.140625" style="4" customWidth="1"/>
    <col min="9258" max="9258" width="6.28515625" style="4" customWidth="1"/>
    <col min="9259" max="9261" width="4.7109375" style="4" customWidth="1"/>
    <col min="9262" max="9262" width="4.85546875" style="4" customWidth="1"/>
    <col min="9263" max="9263" width="7" style="4" customWidth="1"/>
    <col min="9264" max="9264" width="6.28515625" style="4" customWidth="1"/>
    <col min="9265" max="9268" width="4.7109375" style="4" customWidth="1"/>
    <col min="9269" max="9269" width="8.7109375" style="4" customWidth="1"/>
    <col min="9270" max="9472" width="9.140625" style="4"/>
    <col min="9473" max="9473" width="4" style="4" customWidth="1"/>
    <col min="9474" max="9474" width="29.5703125" style="4" customWidth="1"/>
    <col min="9475" max="9475" width="16.5703125" style="4" customWidth="1"/>
    <col min="9476" max="9476" width="27.7109375" style="4" customWidth="1"/>
    <col min="9477" max="9477" width="4" style="4" customWidth="1"/>
    <col min="9478" max="9508" width="4.7109375" style="4" customWidth="1"/>
    <col min="9509" max="9509" width="8.5703125" style="4" customWidth="1"/>
    <col min="9510" max="9511" width="4.7109375" style="4" customWidth="1"/>
    <col min="9512" max="9512" width="9.42578125" style="4" customWidth="1"/>
    <col min="9513" max="9513" width="6.140625" style="4" customWidth="1"/>
    <col min="9514" max="9514" width="6.28515625" style="4" customWidth="1"/>
    <col min="9515" max="9517" width="4.7109375" style="4" customWidth="1"/>
    <col min="9518" max="9518" width="4.85546875" style="4" customWidth="1"/>
    <col min="9519" max="9519" width="7" style="4" customWidth="1"/>
    <col min="9520" max="9520" width="6.28515625" style="4" customWidth="1"/>
    <col min="9521" max="9524" width="4.7109375" style="4" customWidth="1"/>
    <col min="9525" max="9525" width="8.7109375" style="4" customWidth="1"/>
    <col min="9526" max="9728" width="9.140625" style="4"/>
    <col min="9729" max="9729" width="4" style="4" customWidth="1"/>
    <col min="9730" max="9730" width="29.5703125" style="4" customWidth="1"/>
    <col min="9731" max="9731" width="16.5703125" style="4" customWidth="1"/>
    <col min="9732" max="9732" width="27.7109375" style="4" customWidth="1"/>
    <col min="9733" max="9733" width="4" style="4" customWidth="1"/>
    <col min="9734" max="9764" width="4.7109375" style="4" customWidth="1"/>
    <col min="9765" max="9765" width="8.5703125" style="4" customWidth="1"/>
    <col min="9766" max="9767" width="4.7109375" style="4" customWidth="1"/>
    <col min="9768" max="9768" width="9.42578125" style="4" customWidth="1"/>
    <col min="9769" max="9769" width="6.140625" style="4" customWidth="1"/>
    <col min="9770" max="9770" width="6.28515625" style="4" customWidth="1"/>
    <col min="9771" max="9773" width="4.7109375" style="4" customWidth="1"/>
    <col min="9774" max="9774" width="4.85546875" style="4" customWidth="1"/>
    <col min="9775" max="9775" width="7" style="4" customWidth="1"/>
    <col min="9776" max="9776" width="6.28515625" style="4" customWidth="1"/>
    <col min="9777" max="9780" width="4.7109375" style="4" customWidth="1"/>
    <col min="9781" max="9781" width="8.7109375" style="4" customWidth="1"/>
    <col min="9782" max="9984" width="9.140625" style="4"/>
    <col min="9985" max="9985" width="4" style="4" customWidth="1"/>
    <col min="9986" max="9986" width="29.5703125" style="4" customWidth="1"/>
    <col min="9987" max="9987" width="16.5703125" style="4" customWidth="1"/>
    <col min="9988" max="9988" width="27.7109375" style="4" customWidth="1"/>
    <col min="9989" max="9989" width="4" style="4" customWidth="1"/>
    <col min="9990" max="10020" width="4.7109375" style="4" customWidth="1"/>
    <col min="10021" max="10021" width="8.5703125" style="4" customWidth="1"/>
    <col min="10022" max="10023" width="4.7109375" style="4" customWidth="1"/>
    <col min="10024" max="10024" width="9.42578125" style="4" customWidth="1"/>
    <col min="10025" max="10025" width="6.140625" style="4" customWidth="1"/>
    <col min="10026" max="10026" width="6.28515625" style="4" customWidth="1"/>
    <col min="10027" max="10029" width="4.7109375" style="4" customWidth="1"/>
    <col min="10030" max="10030" width="4.85546875" style="4" customWidth="1"/>
    <col min="10031" max="10031" width="7" style="4" customWidth="1"/>
    <col min="10032" max="10032" width="6.28515625" style="4" customWidth="1"/>
    <col min="10033" max="10036" width="4.7109375" style="4" customWidth="1"/>
    <col min="10037" max="10037" width="8.7109375" style="4" customWidth="1"/>
    <col min="10038" max="10240" width="9.140625" style="4"/>
    <col min="10241" max="10241" width="4" style="4" customWidth="1"/>
    <col min="10242" max="10242" width="29.5703125" style="4" customWidth="1"/>
    <col min="10243" max="10243" width="16.5703125" style="4" customWidth="1"/>
    <col min="10244" max="10244" width="27.7109375" style="4" customWidth="1"/>
    <col min="10245" max="10245" width="4" style="4" customWidth="1"/>
    <col min="10246" max="10276" width="4.7109375" style="4" customWidth="1"/>
    <col min="10277" max="10277" width="8.5703125" style="4" customWidth="1"/>
    <col min="10278" max="10279" width="4.7109375" style="4" customWidth="1"/>
    <col min="10280" max="10280" width="9.42578125" style="4" customWidth="1"/>
    <col min="10281" max="10281" width="6.140625" style="4" customWidth="1"/>
    <col min="10282" max="10282" width="6.28515625" style="4" customWidth="1"/>
    <col min="10283" max="10285" width="4.7109375" style="4" customWidth="1"/>
    <col min="10286" max="10286" width="4.85546875" style="4" customWidth="1"/>
    <col min="10287" max="10287" width="7" style="4" customWidth="1"/>
    <col min="10288" max="10288" width="6.28515625" style="4" customWidth="1"/>
    <col min="10289" max="10292" width="4.7109375" style="4" customWidth="1"/>
    <col min="10293" max="10293" width="8.7109375" style="4" customWidth="1"/>
    <col min="10294" max="10496" width="9.140625" style="4"/>
    <col min="10497" max="10497" width="4" style="4" customWidth="1"/>
    <col min="10498" max="10498" width="29.5703125" style="4" customWidth="1"/>
    <col min="10499" max="10499" width="16.5703125" style="4" customWidth="1"/>
    <col min="10500" max="10500" width="27.7109375" style="4" customWidth="1"/>
    <col min="10501" max="10501" width="4" style="4" customWidth="1"/>
    <col min="10502" max="10532" width="4.7109375" style="4" customWidth="1"/>
    <col min="10533" max="10533" width="8.5703125" style="4" customWidth="1"/>
    <col min="10534" max="10535" width="4.7109375" style="4" customWidth="1"/>
    <col min="10536" max="10536" width="9.42578125" style="4" customWidth="1"/>
    <col min="10537" max="10537" width="6.140625" style="4" customWidth="1"/>
    <col min="10538" max="10538" width="6.28515625" style="4" customWidth="1"/>
    <col min="10539" max="10541" width="4.7109375" style="4" customWidth="1"/>
    <col min="10542" max="10542" width="4.85546875" style="4" customWidth="1"/>
    <col min="10543" max="10543" width="7" style="4" customWidth="1"/>
    <col min="10544" max="10544" width="6.28515625" style="4" customWidth="1"/>
    <col min="10545" max="10548" width="4.7109375" style="4" customWidth="1"/>
    <col min="10549" max="10549" width="8.7109375" style="4" customWidth="1"/>
    <col min="10550" max="10752" width="9.140625" style="4"/>
    <col min="10753" max="10753" width="4" style="4" customWidth="1"/>
    <col min="10754" max="10754" width="29.5703125" style="4" customWidth="1"/>
    <col min="10755" max="10755" width="16.5703125" style="4" customWidth="1"/>
    <col min="10756" max="10756" width="27.7109375" style="4" customWidth="1"/>
    <col min="10757" max="10757" width="4" style="4" customWidth="1"/>
    <col min="10758" max="10788" width="4.7109375" style="4" customWidth="1"/>
    <col min="10789" max="10789" width="8.5703125" style="4" customWidth="1"/>
    <col min="10790" max="10791" width="4.7109375" style="4" customWidth="1"/>
    <col min="10792" max="10792" width="9.42578125" style="4" customWidth="1"/>
    <col min="10793" max="10793" width="6.140625" style="4" customWidth="1"/>
    <col min="10794" max="10794" width="6.28515625" style="4" customWidth="1"/>
    <col min="10795" max="10797" width="4.7109375" style="4" customWidth="1"/>
    <col min="10798" max="10798" width="4.85546875" style="4" customWidth="1"/>
    <col min="10799" max="10799" width="7" style="4" customWidth="1"/>
    <col min="10800" max="10800" width="6.28515625" style="4" customWidth="1"/>
    <col min="10801" max="10804" width="4.7109375" style="4" customWidth="1"/>
    <col min="10805" max="10805" width="8.7109375" style="4" customWidth="1"/>
    <col min="10806" max="11008" width="9.140625" style="4"/>
    <col min="11009" max="11009" width="4" style="4" customWidth="1"/>
    <col min="11010" max="11010" width="29.5703125" style="4" customWidth="1"/>
    <col min="11011" max="11011" width="16.5703125" style="4" customWidth="1"/>
    <col min="11012" max="11012" width="27.7109375" style="4" customWidth="1"/>
    <col min="11013" max="11013" width="4" style="4" customWidth="1"/>
    <col min="11014" max="11044" width="4.7109375" style="4" customWidth="1"/>
    <col min="11045" max="11045" width="8.5703125" style="4" customWidth="1"/>
    <col min="11046" max="11047" width="4.7109375" style="4" customWidth="1"/>
    <col min="11048" max="11048" width="9.42578125" style="4" customWidth="1"/>
    <col min="11049" max="11049" width="6.140625" style="4" customWidth="1"/>
    <col min="11050" max="11050" width="6.28515625" style="4" customWidth="1"/>
    <col min="11051" max="11053" width="4.7109375" style="4" customWidth="1"/>
    <col min="11054" max="11054" width="4.85546875" style="4" customWidth="1"/>
    <col min="11055" max="11055" width="7" style="4" customWidth="1"/>
    <col min="11056" max="11056" width="6.28515625" style="4" customWidth="1"/>
    <col min="11057" max="11060" width="4.7109375" style="4" customWidth="1"/>
    <col min="11061" max="11061" width="8.7109375" style="4" customWidth="1"/>
    <col min="11062" max="11264" width="9.140625" style="4"/>
    <col min="11265" max="11265" width="4" style="4" customWidth="1"/>
    <col min="11266" max="11266" width="29.5703125" style="4" customWidth="1"/>
    <col min="11267" max="11267" width="16.5703125" style="4" customWidth="1"/>
    <col min="11268" max="11268" width="27.7109375" style="4" customWidth="1"/>
    <col min="11269" max="11269" width="4" style="4" customWidth="1"/>
    <col min="11270" max="11300" width="4.7109375" style="4" customWidth="1"/>
    <col min="11301" max="11301" width="8.5703125" style="4" customWidth="1"/>
    <col min="11302" max="11303" width="4.7109375" style="4" customWidth="1"/>
    <col min="11304" max="11304" width="9.42578125" style="4" customWidth="1"/>
    <col min="11305" max="11305" width="6.140625" style="4" customWidth="1"/>
    <col min="11306" max="11306" width="6.28515625" style="4" customWidth="1"/>
    <col min="11307" max="11309" width="4.7109375" style="4" customWidth="1"/>
    <col min="11310" max="11310" width="4.85546875" style="4" customWidth="1"/>
    <col min="11311" max="11311" width="7" style="4" customWidth="1"/>
    <col min="11312" max="11312" width="6.28515625" style="4" customWidth="1"/>
    <col min="11313" max="11316" width="4.7109375" style="4" customWidth="1"/>
    <col min="11317" max="11317" width="8.7109375" style="4" customWidth="1"/>
    <col min="11318" max="11520" width="9.140625" style="4"/>
    <col min="11521" max="11521" width="4" style="4" customWidth="1"/>
    <col min="11522" max="11522" width="29.5703125" style="4" customWidth="1"/>
    <col min="11523" max="11523" width="16.5703125" style="4" customWidth="1"/>
    <col min="11524" max="11524" width="27.7109375" style="4" customWidth="1"/>
    <col min="11525" max="11525" width="4" style="4" customWidth="1"/>
    <col min="11526" max="11556" width="4.7109375" style="4" customWidth="1"/>
    <col min="11557" max="11557" width="8.5703125" style="4" customWidth="1"/>
    <col min="11558" max="11559" width="4.7109375" style="4" customWidth="1"/>
    <col min="11560" max="11560" width="9.42578125" style="4" customWidth="1"/>
    <col min="11561" max="11561" width="6.140625" style="4" customWidth="1"/>
    <col min="11562" max="11562" width="6.28515625" style="4" customWidth="1"/>
    <col min="11563" max="11565" width="4.7109375" style="4" customWidth="1"/>
    <col min="11566" max="11566" width="4.85546875" style="4" customWidth="1"/>
    <col min="11567" max="11567" width="7" style="4" customWidth="1"/>
    <col min="11568" max="11568" width="6.28515625" style="4" customWidth="1"/>
    <col min="11569" max="11572" width="4.7109375" style="4" customWidth="1"/>
    <col min="11573" max="11573" width="8.7109375" style="4" customWidth="1"/>
    <col min="11574" max="11776" width="9.140625" style="4"/>
    <col min="11777" max="11777" width="4" style="4" customWidth="1"/>
    <col min="11778" max="11778" width="29.5703125" style="4" customWidth="1"/>
    <col min="11779" max="11779" width="16.5703125" style="4" customWidth="1"/>
    <col min="11780" max="11780" width="27.7109375" style="4" customWidth="1"/>
    <col min="11781" max="11781" width="4" style="4" customWidth="1"/>
    <col min="11782" max="11812" width="4.7109375" style="4" customWidth="1"/>
    <col min="11813" max="11813" width="8.5703125" style="4" customWidth="1"/>
    <col min="11814" max="11815" width="4.7109375" style="4" customWidth="1"/>
    <col min="11816" max="11816" width="9.42578125" style="4" customWidth="1"/>
    <col min="11817" max="11817" width="6.140625" style="4" customWidth="1"/>
    <col min="11818" max="11818" width="6.28515625" style="4" customWidth="1"/>
    <col min="11819" max="11821" width="4.7109375" style="4" customWidth="1"/>
    <col min="11822" max="11822" width="4.85546875" style="4" customWidth="1"/>
    <col min="11823" max="11823" width="7" style="4" customWidth="1"/>
    <col min="11824" max="11824" width="6.28515625" style="4" customWidth="1"/>
    <col min="11825" max="11828" width="4.7109375" style="4" customWidth="1"/>
    <col min="11829" max="11829" width="8.7109375" style="4" customWidth="1"/>
    <col min="11830" max="12032" width="9.140625" style="4"/>
    <col min="12033" max="12033" width="4" style="4" customWidth="1"/>
    <col min="12034" max="12034" width="29.5703125" style="4" customWidth="1"/>
    <col min="12035" max="12035" width="16.5703125" style="4" customWidth="1"/>
    <col min="12036" max="12036" width="27.7109375" style="4" customWidth="1"/>
    <col min="12037" max="12037" width="4" style="4" customWidth="1"/>
    <col min="12038" max="12068" width="4.7109375" style="4" customWidth="1"/>
    <col min="12069" max="12069" width="8.5703125" style="4" customWidth="1"/>
    <col min="12070" max="12071" width="4.7109375" style="4" customWidth="1"/>
    <col min="12072" max="12072" width="9.42578125" style="4" customWidth="1"/>
    <col min="12073" max="12073" width="6.140625" style="4" customWidth="1"/>
    <col min="12074" max="12074" width="6.28515625" style="4" customWidth="1"/>
    <col min="12075" max="12077" width="4.7109375" style="4" customWidth="1"/>
    <col min="12078" max="12078" width="4.85546875" style="4" customWidth="1"/>
    <col min="12079" max="12079" width="7" style="4" customWidth="1"/>
    <col min="12080" max="12080" width="6.28515625" style="4" customWidth="1"/>
    <col min="12081" max="12084" width="4.7109375" style="4" customWidth="1"/>
    <col min="12085" max="12085" width="8.7109375" style="4" customWidth="1"/>
    <col min="12086" max="12288" width="9.140625" style="4"/>
    <col min="12289" max="12289" width="4" style="4" customWidth="1"/>
    <col min="12290" max="12290" width="29.5703125" style="4" customWidth="1"/>
    <col min="12291" max="12291" width="16.5703125" style="4" customWidth="1"/>
    <col min="12292" max="12292" width="27.7109375" style="4" customWidth="1"/>
    <col min="12293" max="12293" width="4" style="4" customWidth="1"/>
    <col min="12294" max="12324" width="4.7109375" style="4" customWidth="1"/>
    <col min="12325" max="12325" width="8.5703125" style="4" customWidth="1"/>
    <col min="12326" max="12327" width="4.7109375" style="4" customWidth="1"/>
    <col min="12328" max="12328" width="9.42578125" style="4" customWidth="1"/>
    <col min="12329" max="12329" width="6.140625" style="4" customWidth="1"/>
    <col min="12330" max="12330" width="6.28515625" style="4" customWidth="1"/>
    <col min="12331" max="12333" width="4.7109375" style="4" customWidth="1"/>
    <col min="12334" max="12334" width="4.85546875" style="4" customWidth="1"/>
    <col min="12335" max="12335" width="7" style="4" customWidth="1"/>
    <col min="12336" max="12336" width="6.28515625" style="4" customWidth="1"/>
    <col min="12337" max="12340" width="4.7109375" style="4" customWidth="1"/>
    <col min="12341" max="12341" width="8.7109375" style="4" customWidth="1"/>
    <col min="12342" max="12544" width="9.140625" style="4"/>
    <col min="12545" max="12545" width="4" style="4" customWidth="1"/>
    <col min="12546" max="12546" width="29.5703125" style="4" customWidth="1"/>
    <col min="12547" max="12547" width="16.5703125" style="4" customWidth="1"/>
    <col min="12548" max="12548" width="27.7109375" style="4" customWidth="1"/>
    <col min="12549" max="12549" width="4" style="4" customWidth="1"/>
    <col min="12550" max="12580" width="4.7109375" style="4" customWidth="1"/>
    <col min="12581" max="12581" width="8.5703125" style="4" customWidth="1"/>
    <col min="12582" max="12583" width="4.7109375" style="4" customWidth="1"/>
    <col min="12584" max="12584" width="9.42578125" style="4" customWidth="1"/>
    <col min="12585" max="12585" width="6.140625" style="4" customWidth="1"/>
    <col min="12586" max="12586" width="6.28515625" style="4" customWidth="1"/>
    <col min="12587" max="12589" width="4.7109375" style="4" customWidth="1"/>
    <col min="12590" max="12590" width="4.85546875" style="4" customWidth="1"/>
    <col min="12591" max="12591" width="7" style="4" customWidth="1"/>
    <col min="12592" max="12592" width="6.28515625" style="4" customWidth="1"/>
    <col min="12593" max="12596" width="4.7109375" style="4" customWidth="1"/>
    <col min="12597" max="12597" width="8.7109375" style="4" customWidth="1"/>
    <col min="12598" max="12800" width="9.140625" style="4"/>
    <col min="12801" max="12801" width="4" style="4" customWidth="1"/>
    <col min="12802" max="12802" width="29.5703125" style="4" customWidth="1"/>
    <col min="12803" max="12803" width="16.5703125" style="4" customWidth="1"/>
    <col min="12804" max="12804" width="27.7109375" style="4" customWidth="1"/>
    <col min="12805" max="12805" width="4" style="4" customWidth="1"/>
    <col min="12806" max="12836" width="4.7109375" style="4" customWidth="1"/>
    <col min="12837" max="12837" width="8.5703125" style="4" customWidth="1"/>
    <col min="12838" max="12839" width="4.7109375" style="4" customWidth="1"/>
    <col min="12840" max="12840" width="9.42578125" style="4" customWidth="1"/>
    <col min="12841" max="12841" width="6.140625" style="4" customWidth="1"/>
    <col min="12842" max="12842" width="6.28515625" style="4" customWidth="1"/>
    <col min="12843" max="12845" width="4.7109375" style="4" customWidth="1"/>
    <col min="12846" max="12846" width="4.85546875" style="4" customWidth="1"/>
    <col min="12847" max="12847" width="7" style="4" customWidth="1"/>
    <col min="12848" max="12848" width="6.28515625" style="4" customWidth="1"/>
    <col min="12849" max="12852" width="4.7109375" style="4" customWidth="1"/>
    <col min="12853" max="12853" width="8.7109375" style="4" customWidth="1"/>
    <col min="12854" max="13056" width="9.140625" style="4"/>
    <col min="13057" max="13057" width="4" style="4" customWidth="1"/>
    <col min="13058" max="13058" width="29.5703125" style="4" customWidth="1"/>
    <col min="13059" max="13059" width="16.5703125" style="4" customWidth="1"/>
    <col min="13060" max="13060" width="27.7109375" style="4" customWidth="1"/>
    <col min="13061" max="13061" width="4" style="4" customWidth="1"/>
    <col min="13062" max="13092" width="4.7109375" style="4" customWidth="1"/>
    <col min="13093" max="13093" width="8.5703125" style="4" customWidth="1"/>
    <col min="13094" max="13095" width="4.7109375" style="4" customWidth="1"/>
    <col min="13096" max="13096" width="9.42578125" style="4" customWidth="1"/>
    <col min="13097" max="13097" width="6.140625" style="4" customWidth="1"/>
    <col min="13098" max="13098" width="6.28515625" style="4" customWidth="1"/>
    <col min="13099" max="13101" width="4.7109375" style="4" customWidth="1"/>
    <col min="13102" max="13102" width="4.85546875" style="4" customWidth="1"/>
    <col min="13103" max="13103" width="7" style="4" customWidth="1"/>
    <col min="13104" max="13104" width="6.28515625" style="4" customWidth="1"/>
    <col min="13105" max="13108" width="4.7109375" style="4" customWidth="1"/>
    <col min="13109" max="13109" width="8.7109375" style="4" customWidth="1"/>
    <col min="13110" max="13312" width="9.140625" style="4"/>
    <col min="13313" max="13313" width="4" style="4" customWidth="1"/>
    <col min="13314" max="13314" width="29.5703125" style="4" customWidth="1"/>
    <col min="13315" max="13315" width="16.5703125" style="4" customWidth="1"/>
    <col min="13316" max="13316" width="27.7109375" style="4" customWidth="1"/>
    <col min="13317" max="13317" width="4" style="4" customWidth="1"/>
    <col min="13318" max="13348" width="4.7109375" style="4" customWidth="1"/>
    <col min="13349" max="13349" width="8.5703125" style="4" customWidth="1"/>
    <col min="13350" max="13351" width="4.7109375" style="4" customWidth="1"/>
    <col min="13352" max="13352" width="9.42578125" style="4" customWidth="1"/>
    <col min="13353" max="13353" width="6.140625" style="4" customWidth="1"/>
    <col min="13354" max="13354" width="6.28515625" style="4" customWidth="1"/>
    <col min="13355" max="13357" width="4.7109375" style="4" customWidth="1"/>
    <col min="13358" max="13358" width="4.85546875" style="4" customWidth="1"/>
    <col min="13359" max="13359" width="7" style="4" customWidth="1"/>
    <col min="13360" max="13360" width="6.28515625" style="4" customWidth="1"/>
    <col min="13361" max="13364" width="4.7109375" style="4" customWidth="1"/>
    <col min="13365" max="13365" width="8.7109375" style="4" customWidth="1"/>
    <col min="13366" max="13568" width="9.140625" style="4"/>
    <col min="13569" max="13569" width="4" style="4" customWidth="1"/>
    <col min="13570" max="13570" width="29.5703125" style="4" customWidth="1"/>
    <col min="13571" max="13571" width="16.5703125" style="4" customWidth="1"/>
    <col min="13572" max="13572" width="27.7109375" style="4" customWidth="1"/>
    <col min="13573" max="13573" width="4" style="4" customWidth="1"/>
    <col min="13574" max="13604" width="4.7109375" style="4" customWidth="1"/>
    <col min="13605" max="13605" width="8.5703125" style="4" customWidth="1"/>
    <col min="13606" max="13607" width="4.7109375" style="4" customWidth="1"/>
    <col min="13608" max="13608" width="9.42578125" style="4" customWidth="1"/>
    <col min="13609" max="13609" width="6.140625" style="4" customWidth="1"/>
    <col min="13610" max="13610" width="6.28515625" style="4" customWidth="1"/>
    <col min="13611" max="13613" width="4.7109375" style="4" customWidth="1"/>
    <col min="13614" max="13614" width="4.85546875" style="4" customWidth="1"/>
    <col min="13615" max="13615" width="7" style="4" customWidth="1"/>
    <col min="13616" max="13616" width="6.28515625" style="4" customWidth="1"/>
    <col min="13617" max="13620" width="4.7109375" style="4" customWidth="1"/>
    <col min="13621" max="13621" width="8.7109375" style="4" customWidth="1"/>
    <col min="13622" max="13824" width="9.140625" style="4"/>
    <col min="13825" max="13825" width="4" style="4" customWidth="1"/>
    <col min="13826" max="13826" width="29.5703125" style="4" customWidth="1"/>
    <col min="13827" max="13827" width="16.5703125" style="4" customWidth="1"/>
    <col min="13828" max="13828" width="27.7109375" style="4" customWidth="1"/>
    <col min="13829" max="13829" width="4" style="4" customWidth="1"/>
    <col min="13830" max="13860" width="4.7109375" style="4" customWidth="1"/>
    <col min="13861" max="13861" width="8.5703125" style="4" customWidth="1"/>
    <col min="13862" max="13863" width="4.7109375" style="4" customWidth="1"/>
    <col min="13864" max="13864" width="9.42578125" style="4" customWidth="1"/>
    <col min="13865" max="13865" width="6.140625" style="4" customWidth="1"/>
    <col min="13866" max="13866" width="6.28515625" style="4" customWidth="1"/>
    <col min="13867" max="13869" width="4.7109375" style="4" customWidth="1"/>
    <col min="13870" max="13870" width="4.85546875" style="4" customWidth="1"/>
    <col min="13871" max="13871" width="7" style="4" customWidth="1"/>
    <col min="13872" max="13872" width="6.28515625" style="4" customWidth="1"/>
    <col min="13873" max="13876" width="4.7109375" style="4" customWidth="1"/>
    <col min="13877" max="13877" width="8.7109375" style="4" customWidth="1"/>
    <col min="13878" max="14080" width="9.140625" style="4"/>
    <col min="14081" max="14081" width="4" style="4" customWidth="1"/>
    <col min="14082" max="14082" width="29.5703125" style="4" customWidth="1"/>
    <col min="14083" max="14083" width="16.5703125" style="4" customWidth="1"/>
    <col min="14084" max="14084" width="27.7109375" style="4" customWidth="1"/>
    <col min="14085" max="14085" width="4" style="4" customWidth="1"/>
    <col min="14086" max="14116" width="4.7109375" style="4" customWidth="1"/>
    <col min="14117" max="14117" width="8.5703125" style="4" customWidth="1"/>
    <col min="14118" max="14119" width="4.7109375" style="4" customWidth="1"/>
    <col min="14120" max="14120" width="9.42578125" style="4" customWidth="1"/>
    <col min="14121" max="14121" width="6.140625" style="4" customWidth="1"/>
    <col min="14122" max="14122" width="6.28515625" style="4" customWidth="1"/>
    <col min="14123" max="14125" width="4.7109375" style="4" customWidth="1"/>
    <col min="14126" max="14126" width="4.85546875" style="4" customWidth="1"/>
    <col min="14127" max="14127" width="7" style="4" customWidth="1"/>
    <col min="14128" max="14128" width="6.28515625" style="4" customWidth="1"/>
    <col min="14129" max="14132" width="4.7109375" style="4" customWidth="1"/>
    <col min="14133" max="14133" width="8.7109375" style="4" customWidth="1"/>
    <col min="14134" max="14336" width="9.140625" style="4"/>
    <col min="14337" max="14337" width="4" style="4" customWidth="1"/>
    <col min="14338" max="14338" width="29.5703125" style="4" customWidth="1"/>
    <col min="14339" max="14339" width="16.5703125" style="4" customWidth="1"/>
    <col min="14340" max="14340" width="27.7109375" style="4" customWidth="1"/>
    <col min="14341" max="14341" width="4" style="4" customWidth="1"/>
    <col min="14342" max="14372" width="4.7109375" style="4" customWidth="1"/>
    <col min="14373" max="14373" width="8.5703125" style="4" customWidth="1"/>
    <col min="14374" max="14375" width="4.7109375" style="4" customWidth="1"/>
    <col min="14376" max="14376" width="9.42578125" style="4" customWidth="1"/>
    <col min="14377" max="14377" width="6.140625" style="4" customWidth="1"/>
    <col min="14378" max="14378" width="6.28515625" style="4" customWidth="1"/>
    <col min="14379" max="14381" width="4.7109375" style="4" customWidth="1"/>
    <col min="14382" max="14382" width="4.85546875" style="4" customWidth="1"/>
    <col min="14383" max="14383" width="7" style="4" customWidth="1"/>
    <col min="14384" max="14384" width="6.28515625" style="4" customWidth="1"/>
    <col min="14385" max="14388" width="4.7109375" style="4" customWidth="1"/>
    <col min="14389" max="14389" width="8.7109375" style="4" customWidth="1"/>
    <col min="14390" max="14592" width="9.140625" style="4"/>
    <col min="14593" max="14593" width="4" style="4" customWidth="1"/>
    <col min="14594" max="14594" width="29.5703125" style="4" customWidth="1"/>
    <col min="14595" max="14595" width="16.5703125" style="4" customWidth="1"/>
    <col min="14596" max="14596" width="27.7109375" style="4" customWidth="1"/>
    <col min="14597" max="14597" width="4" style="4" customWidth="1"/>
    <col min="14598" max="14628" width="4.7109375" style="4" customWidth="1"/>
    <col min="14629" max="14629" width="8.5703125" style="4" customWidth="1"/>
    <col min="14630" max="14631" width="4.7109375" style="4" customWidth="1"/>
    <col min="14632" max="14632" width="9.42578125" style="4" customWidth="1"/>
    <col min="14633" max="14633" width="6.140625" style="4" customWidth="1"/>
    <col min="14634" max="14634" width="6.28515625" style="4" customWidth="1"/>
    <col min="14635" max="14637" width="4.7109375" style="4" customWidth="1"/>
    <col min="14638" max="14638" width="4.85546875" style="4" customWidth="1"/>
    <col min="14639" max="14639" width="7" style="4" customWidth="1"/>
    <col min="14640" max="14640" width="6.28515625" style="4" customWidth="1"/>
    <col min="14641" max="14644" width="4.7109375" style="4" customWidth="1"/>
    <col min="14645" max="14645" width="8.7109375" style="4" customWidth="1"/>
    <col min="14646" max="14848" width="9.140625" style="4"/>
    <col min="14849" max="14849" width="4" style="4" customWidth="1"/>
    <col min="14850" max="14850" width="29.5703125" style="4" customWidth="1"/>
    <col min="14851" max="14851" width="16.5703125" style="4" customWidth="1"/>
    <col min="14852" max="14852" width="27.7109375" style="4" customWidth="1"/>
    <col min="14853" max="14853" width="4" style="4" customWidth="1"/>
    <col min="14854" max="14884" width="4.7109375" style="4" customWidth="1"/>
    <col min="14885" max="14885" width="8.5703125" style="4" customWidth="1"/>
    <col min="14886" max="14887" width="4.7109375" style="4" customWidth="1"/>
    <col min="14888" max="14888" width="9.42578125" style="4" customWidth="1"/>
    <col min="14889" max="14889" width="6.140625" style="4" customWidth="1"/>
    <col min="14890" max="14890" width="6.28515625" style="4" customWidth="1"/>
    <col min="14891" max="14893" width="4.7109375" style="4" customWidth="1"/>
    <col min="14894" max="14894" width="4.85546875" style="4" customWidth="1"/>
    <col min="14895" max="14895" width="7" style="4" customWidth="1"/>
    <col min="14896" max="14896" width="6.28515625" style="4" customWidth="1"/>
    <col min="14897" max="14900" width="4.7109375" style="4" customWidth="1"/>
    <col min="14901" max="14901" width="8.7109375" style="4" customWidth="1"/>
    <col min="14902" max="15104" width="9.140625" style="4"/>
    <col min="15105" max="15105" width="4" style="4" customWidth="1"/>
    <col min="15106" max="15106" width="29.5703125" style="4" customWidth="1"/>
    <col min="15107" max="15107" width="16.5703125" style="4" customWidth="1"/>
    <col min="15108" max="15108" width="27.7109375" style="4" customWidth="1"/>
    <col min="15109" max="15109" width="4" style="4" customWidth="1"/>
    <col min="15110" max="15140" width="4.7109375" style="4" customWidth="1"/>
    <col min="15141" max="15141" width="8.5703125" style="4" customWidth="1"/>
    <col min="15142" max="15143" width="4.7109375" style="4" customWidth="1"/>
    <col min="15144" max="15144" width="9.42578125" style="4" customWidth="1"/>
    <col min="15145" max="15145" width="6.140625" style="4" customWidth="1"/>
    <col min="15146" max="15146" width="6.28515625" style="4" customWidth="1"/>
    <col min="15147" max="15149" width="4.7109375" style="4" customWidth="1"/>
    <col min="15150" max="15150" width="4.85546875" style="4" customWidth="1"/>
    <col min="15151" max="15151" width="7" style="4" customWidth="1"/>
    <col min="15152" max="15152" width="6.28515625" style="4" customWidth="1"/>
    <col min="15153" max="15156" width="4.7109375" style="4" customWidth="1"/>
    <col min="15157" max="15157" width="8.7109375" style="4" customWidth="1"/>
    <col min="15158" max="15360" width="9.140625" style="4"/>
    <col min="15361" max="15361" width="4" style="4" customWidth="1"/>
    <col min="15362" max="15362" width="29.5703125" style="4" customWidth="1"/>
    <col min="15363" max="15363" width="16.5703125" style="4" customWidth="1"/>
    <col min="15364" max="15364" width="27.7109375" style="4" customWidth="1"/>
    <col min="15365" max="15365" width="4" style="4" customWidth="1"/>
    <col min="15366" max="15396" width="4.7109375" style="4" customWidth="1"/>
    <col min="15397" max="15397" width="8.5703125" style="4" customWidth="1"/>
    <col min="15398" max="15399" width="4.7109375" style="4" customWidth="1"/>
    <col min="15400" max="15400" width="9.42578125" style="4" customWidth="1"/>
    <col min="15401" max="15401" width="6.140625" style="4" customWidth="1"/>
    <col min="15402" max="15402" width="6.28515625" style="4" customWidth="1"/>
    <col min="15403" max="15405" width="4.7109375" style="4" customWidth="1"/>
    <col min="15406" max="15406" width="4.85546875" style="4" customWidth="1"/>
    <col min="15407" max="15407" width="7" style="4" customWidth="1"/>
    <col min="15408" max="15408" width="6.28515625" style="4" customWidth="1"/>
    <col min="15409" max="15412" width="4.7109375" style="4" customWidth="1"/>
    <col min="15413" max="15413" width="8.7109375" style="4" customWidth="1"/>
    <col min="15414" max="15616" width="9.140625" style="4"/>
    <col min="15617" max="15617" width="4" style="4" customWidth="1"/>
    <col min="15618" max="15618" width="29.5703125" style="4" customWidth="1"/>
    <col min="15619" max="15619" width="16.5703125" style="4" customWidth="1"/>
    <col min="15620" max="15620" width="27.7109375" style="4" customWidth="1"/>
    <col min="15621" max="15621" width="4" style="4" customWidth="1"/>
    <col min="15622" max="15652" width="4.7109375" style="4" customWidth="1"/>
    <col min="15653" max="15653" width="8.5703125" style="4" customWidth="1"/>
    <col min="15654" max="15655" width="4.7109375" style="4" customWidth="1"/>
    <col min="15656" max="15656" width="9.42578125" style="4" customWidth="1"/>
    <col min="15657" max="15657" width="6.140625" style="4" customWidth="1"/>
    <col min="15658" max="15658" width="6.28515625" style="4" customWidth="1"/>
    <col min="15659" max="15661" width="4.7109375" style="4" customWidth="1"/>
    <col min="15662" max="15662" width="4.85546875" style="4" customWidth="1"/>
    <col min="15663" max="15663" width="7" style="4" customWidth="1"/>
    <col min="15664" max="15664" width="6.28515625" style="4" customWidth="1"/>
    <col min="15665" max="15668" width="4.7109375" style="4" customWidth="1"/>
    <col min="15669" max="15669" width="8.7109375" style="4" customWidth="1"/>
    <col min="15670" max="15872" width="9.140625" style="4"/>
    <col min="15873" max="15873" width="4" style="4" customWidth="1"/>
    <col min="15874" max="15874" width="29.5703125" style="4" customWidth="1"/>
    <col min="15875" max="15875" width="16.5703125" style="4" customWidth="1"/>
    <col min="15876" max="15876" width="27.7109375" style="4" customWidth="1"/>
    <col min="15877" max="15877" width="4" style="4" customWidth="1"/>
    <col min="15878" max="15908" width="4.7109375" style="4" customWidth="1"/>
    <col min="15909" max="15909" width="8.5703125" style="4" customWidth="1"/>
    <col min="15910" max="15911" width="4.7109375" style="4" customWidth="1"/>
    <col min="15912" max="15912" width="9.42578125" style="4" customWidth="1"/>
    <col min="15913" max="15913" width="6.140625" style="4" customWidth="1"/>
    <col min="15914" max="15914" width="6.28515625" style="4" customWidth="1"/>
    <col min="15915" max="15917" width="4.7109375" style="4" customWidth="1"/>
    <col min="15918" max="15918" width="4.85546875" style="4" customWidth="1"/>
    <col min="15919" max="15919" width="7" style="4" customWidth="1"/>
    <col min="15920" max="15920" width="6.28515625" style="4" customWidth="1"/>
    <col min="15921" max="15924" width="4.7109375" style="4" customWidth="1"/>
    <col min="15925" max="15925" width="8.7109375" style="4" customWidth="1"/>
    <col min="15926" max="16128" width="9.140625" style="4"/>
    <col min="16129" max="16129" width="4" style="4" customWidth="1"/>
    <col min="16130" max="16130" width="29.5703125" style="4" customWidth="1"/>
    <col min="16131" max="16131" width="16.5703125" style="4" customWidth="1"/>
    <col min="16132" max="16132" width="27.7109375" style="4" customWidth="1"/>
    <col min="16133" max="16133" width="4" style="4" customWidth="1"/>
    <col min="16134" max="16164" width="4.7109375" style="4" customWidth="1"/>
    <col min="16165" max="16165" width="8.5703125" style="4" customWidth="1"/>
    <col min="16166" max="16167" width="4.7109375" style="4" customWidth="1"/>
    <col min="16168" max="16168" width="9.42578125" style="4" customWidth="1"/>
    <col min="16169" max="16169" width="6.140625" style="4" customWidth="1"/>
    <col min="16170" max="16170" width="6.28515625" style="4" customWidth="1"/>
    <col min="16171" max="16173" width="4.7109375" style="4" customWidth="1"/>
    <col min="16174" max="16174" width="4.85546875" style="4" customWidth="1"/>
    <col min="16175" max="16175" width="7" style="4" customWidth="1"/>
    <col min="16176" max="16176" width="6.28515625" style="4" customWidth="1"/>
    <col min="16177" max="16180" width="4.7109375" style="4" customWidth="1"/>
    <col min="16181" max="16181" width="8.7109375" style="4" customWidth="1"/>
    <col min="16182" max="16384" width="9.140625" style="4"/>
  </cols>
  <sheetData>
    <row r="2" spans="1:53" ht="12.75" customHeight="1" x14ac:dyDescent="0.25">
      <c r="A2" s="77" t="s">
        <v>383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AE2" s="78" t="s">
        <v>384</v>
      </c>
      <c r="AF2" s="79"/>
      <c r="AG2" s="79"/>
      <c r="AH2" s="79"/>
      <c r="AI2" s="79"/>
      <c r="AJ2" s="80"/>
      <c r="AL2" s="81" t="s">
        <v>385</v>
      </c>
      <c r="AM2" s="82"/>
      <c r="AN2" s="83"/>
      <c r="AO2" s="81" t="s">
        <v>386</v>
      </c>
      <c r="AP2" s="82"/>
      <c r="AQ2" s="83"/>
    </row>
    <row r="3" spans="1:53" ht="12.75" customHeight="1" x14ac:dyDescent="0.2">
      <c r="D3" s="7" t="s">
        <v>387</v>
      </c>
      <c r="E3" s="8"/>
      <c r="AE3" s="78" t="s">
        <v>388</v>
      </c>
      <c r="AF3" s="79"/>
      <c r="AG3" s="80"/>
      <c r="AH3" s="87" t="s">
        <v>389</v>
      </c>
      <c r="AI3" s="88"/>
      <c r="AJ3" s="89"/>
      <c r="AL3" s="84"/>
      <c r="AM3" s="85"/>
      <c r="AN3" s="86"/>
      <c r="AO3" s="84"/>
      <c r="AP3" s="85"/>
      <c r="AQ3" s="86"/>
    </row>
    <row r="4" spans="1:53" ht="13.5" customHeight="1" x14ac:dyDescent="0.25">
      <c r="A4" s="9"/>
      <c r="B4" s="9"/>
      <c r="C4" s="10"/>
      <c r="D4" s="9"/>
      <c r="E4" s="9"/>
      <c r="F4" s="9"/>
      <c r="G4" s="9"/>
      <c r="H4" s="9"/>
      <c r="I4" s="9"/>
      <c r="J4" s="11"/>
      <c r="K4" s="11"/>
      <c r="L4" s="11"/>
      <c r="M4" s="11"/>
      <c r="N4" s="11"/>
      <c r="O4" s="11"/>
      <c r="P4" s="12"/>
      <c r="Q4" s="12"/>
      <c r="R4" s="12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112">
        <v>43497</v>
      </c>
      <c r="AF4" s="113"/>
      <c r="AG4" s="114"/>
      <c r="AH4" s="112">
        <v>43524</v>
      </c>
      <c r="AI4" s="113"/>
      <c r="AJ4" s="114"/>
      <c r="AK4" s="9"/>
      <c r="AL4" s="115"/>
      <c r="AM4" s="116"/>
      <c r="AN4" s="117"/>
      <c r="AO4" s="118">
        <f ca="1">TODAY()</f>
        <v>43515</v>
      </c>
      <c r="AP4" s="119"/>
      <c r="AQ4" s="120"/>
    </row>
    <row r="5" spans="1:53" x14ac:dyDescent="0.2">
      <c r="A5" s="121" t="s">
        <v>390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3"/>
      <c r="Q5" s="13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53" ht="12.75" customHeight="1" x14ac:dyDescent="0.25">
      <c r="A6" s="122" t="s">
        <v>391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"/>
      <c r="Q6" s="12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K6" s="9"/>
    </row>
    <row r="7" spans="1:53" ht="16.5" customHeight="1" x14ac:dyDescent="0.25">
      <c r="A7" s="9"/>
      <c r="B7" s="14"/>
      <c r="C7" s="15"/>
      <c r="D7" s="9"/>
      <c r="E7" s="9"/>
      <c r="F7" s="9"/>
      <c r="G7" s="9"/>
      <c r="H7" s="9"/>
      <c r="I7" s="100" t="s">
        <v>392</v>
      </c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6"/>
      <c r="W7" s="16"/>
      <c r="X7" s="16"/>
      <c r="Y7" s="16"/>
      <c r="Z7" s="16"/>
      <c r="AA7" s="16"/>
      <c r="AB7" s="16"/>
      <c r="AC7" s="16"/>
      <c r="AD7" s="16"/>
      <c r="AE7" s="17"/>
      <c r="AF7" s="17"/>
      <c r="AG7" s="17"/>
      <c r="AH7" s="17"/>
      <c r="AI7" s="17"/>
      <c r="AJ7" s="17"/>
      <c r="AK7" s="17"/>
      <c r="AQ7" s="18"/>
      <c r="AR7" s="18"/>
      <c r="AS7" s="18"/>
      <c r="AT7" s="18"/>
      <c r="AU7" s="18"/>
      <c r="AV7" s="18"/>
      <c r="AW7" s="18"/>
      <c r="AX7" s="18"/>
      <c r="AY7" s="18"/>
      <c r="AZ7" s="18"/>
    </row>
    <row r="8" spans="1:53" ht="18" customHeight="1" x14ac:dyDescent="0.25">
      <c r="A8" s="9"/>
      <c r="B8" s="9"/>
      <c r="C8" s="10"/>
      <c r="D8" s="9"/>
      <c r="E8" s="9"/>
      <c r="F8" s="14"/>
      <c r="G8" s="14"/>
      <c r="H8" s="101" t="s">
        <v>393</v>
      </c>
      <c r="I8" s="101"/>
      <c r="J8" s="101"/>
      <c r="K8" s="101"/>
      <c r="L8" s="101"/>
      <c r="M8" s="101"/>
      <c r="N8" s="101"/>
      <c r="O8" s="101"/>
      <c r="P8" s="101"/>
      <c r="Q8" s="101"/>
      <c r="R8" s="102" t="s">
        <v>394</v>
      </c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7"/>
      <c r="AM8" s="17"/>
      <c r="AN8" s="17"/>
      <c r="AO8" s="17"/>
      <c r="AP8" s="17"/>
      <c r="AQ8" s="18"/>
      <c r="AR8" s="18"/>
      <c r="AS8" s="18"/>
      <c r="AT8" s="18"/>
      <c r="AU8" s="18"/>
      <c r="AV8" s="18"/>
      <c r="AW8" s="18"/>
      <c r="AX8" s="18"/>
      <c r="AY8" s="18"/>
      <c r="AZ8" s="18"/>
    </row>
    <row r="9" spans="1:53" ht="13.5" thickBot="1" x14ac:dyDescent="0.3"/>
    <row r="10" spans="1:53" s="19" customFormat="1" ht="19.5" customHeight="1" thickBot="1" x14ac:dyDescent="0.3">
      <c r="A10" s="103" t="s">
        <v>395</v>
      </c>
      <c r="B10" s="103" t="s">
        <v>396</v>
      </c>
      <c r="C10" s="105" t="s">
        <v>397</v>
      </c>
      <c r="D10" s="103" t="s">
        <v>398</v>
      </c>
      <c r="E10" s="107" t="s">
        <v>399</v>
      </c>
      <c r="F10" s="109" t="s">
        <v>400</v>
      </c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10" t="s">
        <v>401</v>
      </c>
      <c r="AL10" s="158" t="s">
        <v>402</v>
      </c>
      <c r="AM10" s="92" t="s">
        <v>403</v>
      </c>
      <c r="AN10" s="160" t="s">
        <v>404</v>
      </c>
      <c r="AO10" s="92" t="s">
        <v>405</v>
      </c>
      <c r="AP10" s="90" t="s">
        <v>406</v>
      </c>
      <c r="AQ10" s="92" t="s">
        <v>407</v>
      </c>
      <c r="AR10" s="90" t="s">
        <v>408</v>
      </c>
      <c r="AS10" s="90" t="s">
        <v>409</v>
      </c>
      <c r="AT10" s="90" t="s">
        <v>410</v>
      </c>
      <c r="AU10" s="90" t="s">
        <v>411</v>
      </c>
      <c r="AV10" s="90" t="s">
        <v>412</v>
      </c>
      <c r="AW10" s="90" t="s">
        <v>413</v>
      </c>
      <c r="AX10" s="90" t="s">
        <v>414</v>
      </c>
      <c r="AY10" s="90" t="s">
        <v>415</v>
      </c>
      <c r="AZ10" s="90" t="s">
        <v>416</v>
      </c>
      <c r="BA10" s="138" t="s">
        <v>417</v>
      </c>
    </row>
    <row r="11" spans="1:53" s="19" customFormat="1" ht="146.44999999999999" customHeight="1" thickBot="1" x14ac:dyDescent="0.3">
      <c r="A11" s="104"/>
      <c r="B11" s="104"/>
      <c r="C11" s="106"/>
      <c r="D11" s="104"/>
      <c r="E11" s="108"/>
      <c r="F11" s="20">
        <v>1</v>
      </c>
      <c r="G11" s="21">
        <v>2</v>
      </c>
      <c r="H11" s="21">
        <v>3</v>
      </c>
      <c r="I11" s="21">
        <v>4</v>
      </c>
      <c r="J11" s="21">
        <v>5</v>
      </c>
      <c r="K11" s="21">
        <v>6</v>
      </c>
      <c r="L11" s="21">
        <v>7</v>
      </c>
      <c r="M11" s="21">
        <v>8</v>
      </c>
      <c r="N11" s="21">
        <v>9</v>
      </c>
      <c r="O11" s="21">
        <v>10</v>
      </c>
      <c r="P11" s="21">
        <v>11</v>
      </c>
      <c r="Q11" s="21">
        <v>12</v>
      </c>
      <c r="R11" s="21">
        <v>13</v>
      </c>
      <c r="S11" s="21">
        <v>14</v>
      </c>
      <c r="T11" s="21">
        <v>15</v>
      </c>
      <c r="U11" s="21">
        <v>16</v>
      </c>
      <c r="V11" s="21">
        <v>17</v>
      </c>
      <c r="W11" s="21">
        <v>18</v>
      </c>
      <c r="X11" s="21">
        <v>19</v>
      </c>
      <c r="Y11" s="21">
        <v>20</v>
      </c>
      <c r="Z11" s="21">
        <v>21</v>
      </c>
      <c r="AA11" s="21">
        <v>22</v>
      </c>
      <c r="AB11" s="21">
        <v>23</v>
      </c>
      <c r="AC11" s="21">
        <v>24</v>
      </c>
      <c r="AD11" s="21">
        <v>25</v>
      </c>
      <c r="AE11" s="21">
        <v>26</v>
      </c>
      <c r="AF11" s="21">
        <v>27</v>
      </c>
      <c r="AG11" s="21">
        <v>28</v>
      </c>
      <c r="AH11" s="21"/>
      <c r="AI11" s="21"/>
      <c r="AJ11" s="22"/>
      <c r="AK11" s="111"/>
      <c r="AL11" s="159"/>
      <c r="AM11" s="93"/>
      <c r="AN11" s="161"/>
      <c r="AO11" s="93"/>
      <c r="AP11" s="91"/>
      <c r="AQ11" s="93"/>
      <c r="AR11" s="91"/>
      <c r="AS11" s="91"/>
      <c r="AT11" s="91"/>
      <c r="AU11" s="91"/>
      <c r="AV11" s="91"/>
      <c r="AW11" s="91"/>
      <c r="AX11" s="91"/>
      <c r="AY11" s="91"/>
      <c r="AZ11" s="91"/>
      <c r="BA11" s="139"/>
    </row>
    <row r="12" spans="1:53" s="19" customFormat="1" ht="35.25" customHeight="1" thickBot="1" x14ac:dyDescent="0.3">
      <c r="A12" s="23"/>
      <c r="B12" s="24"/>
      <c r="C12" s="25"/>
      <c r="D12" s="24"/>
      <c r="E12" s="23"/>
      <c r="F12" s="26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8"/>
      <c r="AK12" s="29" t="s">
        <v>418</v>
      </c>
      <c r="AL12" s="30" t="s">
        <v>419</v>
      </c>
      <c r="AM12" s="30" t="s">
        <v>420</v>
      </c>
      <c r="AN12" s="31" t="s">
        <v>420</v>
      </c>
      <c r="AO12" s="30"/>
      <c r="AP12" s="30" t="s">
        <v>421</v>
      </c>
      <c r="AQ12" s="30" t="s">
        <v>422</v>
      </c>
      <c r="AR12" s="30" t="s">
        <v>423</v>
      </c>
      <c r="AS12" s="30" t="s">
        <v>424</v>
      </c>
      <c r="AT12" s="30" t="s">
        <v>425</v>
      </c>
      <c r="AU12" s="30" t="s">
        <v>426</v>
      </c>
      <c r="AV12" s="30" t="s">
        <v>427</v>
      </c>
      <c r="AW12" s="30" t="s">
        <v>428</v>
      </c>
      <c r="AX12" s="30" t="s">
        <v>429</v>
      </c>
      <c r="AY12" s="30" t="s">
        <v>430</v>
      </c>
      <c r="AZ12" s="30" t="s">
        <v>431</v>
      </c>
      <c r="BA12" s="32" t="s">
        <v>432</v>
      </c>
    </row>
    <row r="13" spans="1:53" ht="15" customHeight="1" x14ac:dyDescent="0.2">
      <c r="A13" s="140">
        <v>1</v>
      </c>
      <c r="B13" s="143" t="str">
        <f>IFERROR(VLOOKUP($C13,[1]Списки!$A$1:$C$3999,2,0),"")</f>
        <v/>
      </c>
      <c r="C13" s="146"/>
      <c r="D13" s="149" t="str">
        <f>IFERROR(VLOOKUP($C13,[1]Списки!$A$1:$C$3999,3,0),"")</f>
        <v/>
      </c>
      <c r="E13" s="33"/>
      <c r="F13" s="34" t="str">
        <f>VLOOKUP(F$11,[1]Графік!$I$5:$L$32,3,0)</f>
        <v>Р</v>
      </c>
      <c r="G13" s="35" t="str">
        <f>VLOOKUP(G$11,[1]Графік!$I$5:$L$32,3,0)</f>
        <v>Р</v>
      </c>
      <c r="H13" s="35" t="str">
        <f>VLOOKUP(H$11,[1]Графік!$I$5:$L$32,3,0)</f>
        <v>Р</v>
      </c>
      <c r="I13" s="35" t="str">
        <f>VLOOKUP(I$11,[1]Графік!$I$5:$L$32,3,0)</f>
        <v>Р</v>
      </c>
      <c r="J13" s="35" t="str">
        <f>VLOOKUP(J$11,[1]Графік!$I$5:$L$32,3,0)</f>
        <v>ВВ</v>
      </c>
      <c r="K13" s="35" t="str">
        <f>VLOOKUP(K$11,[1]Графік!$I$5:$L$32,3,0)</f>
        <v>ВВ</v>
      </c>
      <c r="L13" s="35" t="str">
        <f>VLOOKUP(L$11,[1]Графік!$I$5:$L$32,3,0)</f>
        <v>Р</v>
      </c>
      <c r="M13" s="35" t="str">
        <f>VLOOKUP(M$11,[1]Графік!$I$5:$L$32,3,0)</f>
        <v>Р</v>
      </c>
      <c r="N13" s="35" t="str">
        <f>VLOOKUP(N$11,[1]Графік!$I$5:$L$32,3,0)</f>
        <v>Р</v>
      </c>
      <c r="O13" s="35" t="str">
        <f>VLOOKUP(O$11,[1]Графік!$I$5:$L$32,3,0)</f>
        <v>Р</v>
      </c>
      <c r="P13" s="35" t="str">
        <f>VLOOKUP(P$11,[1]Графік!$I$5:$L$32,3,0)</f>
        <v>ВВ</v>
      </c>
      <c r="Q13" s="35" t="str">
        <f>VLOOKUP(Q$11,[1]Графік!$I$5:$L$32,3,0)</f>
        <v>ВВ</v>
      </c>
      <c r="R13" s="35" t="str">
        <f>VLOOKUP(R$11,[1]Графік!$I$5:$L$32,3,0)</f>
        <v>Р</v>
      </c>
      <c r="S13" s="35" t="str">
        <f>VLOOKUP(S$11,[1]Графік!$I$5:$L$32,3,0)</f>
        <v>Р</v>
      </c>
      <c r="T13" s="35" t="str">
        <f>VLOOKUP(T$11,[1]Графік!$I$5:$L$32,3,0)</f>
        <v>Р</v>
      </c>
      <c r="U13" s="35" t="str">
        <f>VLOOKUP(U$11,[1]Графік!$I$5:$L$32,3,0)</f>
        <v>Р</v>
      </c>
      <c r="V13" s="35" t="str">
        <f>VLOOKUP(V$11,[1]Графік!$I$5:$L$32,3,0)</f>
        <v>ВВ</v>
      </c>
      <c r="W13" s="35" t="str">
        <f>VLOOKUP(W$11,[1]Графік!$I$5:$L$32,3,0)</f>
        <v>ВВ</v>
      </c>
      <c r="X13" s="35" t="str">
        <f>VLOOKUP(X$11,[1]Графік!$I$5:$L$32,3,0)</f>
        <v>Р</v>
      </c>
      <c r="Y13" s="35" t="str">
        <f>VLOOKUP(Y$11,[1]Графік!$I$5:$L$32,3,0)</f>
        <v>Р</v>
      </c>
      <c r="Z13" s="35" t="str">
        <f>VLOOKUP(Z$11,[1]Графік!$I$5:$L$32,3,0)</f>
        <v>Р</v>
      </c>
      <c r="AA13" s="35" t="str">
        <f>VLOOKUP(AA$11,[1]Графік!$I$5:$L$32,3,0)</f>
        <v>Р</v>
      </c>
      <c r="AB13" s="35" t="str">
        <f>VLOOKUP(AB$11,[1]Графік!$I$5:$L$32,3,0)</f>
        <v>ВВ</v>
      </c>
      <c r="AC13" s="35" t="str">
        <f>VLOOKUP(AC$11,[1]Графік!$I$5:$L$32,3,0)</f>
        <v>ВВ</v>
      </c>
      <c r="AD13" s="35" t="str">
        <f>VLOOKUP(AD$11,[1]Графік!$I$5:$L$32,3,0)</f>
        <v>Р</v>
      </c>
      <c r="AE13" s="35" t="str">
        <f>VLOOKUP(AE$11,[1]Графік!$I$5:$L$32,3,0)</f>
        <v>Р</v>
      </c>
      <c r="AF13" s="35" t="str">
        <f>VLOOKUP(AF$11,[1]Графік!$I$5:$L$32,3,0)</f>
        <v>Р</v>
      </c>
      <c r="AG13" s="35" t="str">
        <f>VLOOKUP(AG$11,[1]Графік!$I$5:$L$32,3,0)</f>
        <v>Р</v>
      </c>
      <c r="AH13" s="35"/>
      <c r="AI13" s="35"/>
      <c r="AJ13" s="35"/>
      <c r="AK13" s="152">
        <f ca="1">SUMIF($F13:$AJ16,"Р",$F14:$AJ14)</f>
        <v>160</v>
      </c>
      <c r="AL13" s="155">
        <f ca="1">SUMIF($F15:$AJ16,"НУ",$F16:$AJ16)</f>
        <v>0</v>
      </c>
      <c r="AM13" s="126">
        <f ca="1">SUMIF(F13:AJ16,"РВ",F14:AJ14)</f>
        <v>0</v>
      </c>
      <c r="AN13" s="129">
        <f ca="1">AK13+AL13+AM13</f>
        <v>160</v>
      </c>
      <c r="AO13" s="132">
        <f ca="1">AK13/8</f>
        <v>20</v>
      </c>
      <c r="AP13" s="135">
        <f>COUNTIF($F13:$AJ16,"=ВВ")</f>
        <v>8</v>
      </c>
      <c r="AQ13" s="135">
        <f>COUNTIF($F13:$AJ16,"=В")</f>
        <v>0</v>
      </c>
      <c r="AR13" s="123">
        <f>COUNTIF($F13:$AJ16,"=НА")</f>
        <v>0</v>
      </c>
      <c r="AS13" s="123">
        <f>COUNTIF(F13:AJ16,"=ТН")</f>
        <v>0</v>
      </c>
      <c r="AT13" s="123">
        <f>COUNTIF($F13:$AJ16,"=ВД")</f>
        <v>0</v>
      </c>
      <c r="AU13" s="123">
        <f>COUNTIF($F13:$AJ16,"=ВП")</f>
        <v>0</v>
      </c>
      <c r="AV13" s="123">
        <f>COUNTIF($F13:$AJ16,"=ДД")</f>
        <v>0</v>
      </c>
      <c r="AW13" s="123">
        <f>COUNTIF($F13:$AJ16,"=П")</f>
        <v>0</v>
      </c>
      <c r="AX13" s="123">
        <f>COUNTIF($F13:$AJ16,"=ПР")</f>
        <v>0</v>
      </c>
      <c r="AY13" s="94">
        <f>COUNTIF($F13:$AJ16,"=І")</f>
        <v>0</v>
      </c>
      <c r="AZ13" s="94">
        <f>COUNTIF($F13:$AJ16,"=НЗ")</f>
        <v>0</v>
      </c>
      <c r="BA13" s="97" t="str">
        <f>IF(C13&gt;1,[1]Графік!$L$36,"")</f>
        <v/>
      </c>
    </row>
    <row r="14" spans="1:53" s="41" customFormat="1" ht="15" customHeight="1" x14ac:dyDescent="0.25">
      <c r="A14" s="141"/>
      <c r="B14" s="144"/>
      <c r="C14" s="147"/>
      <c r="D14" s="150"/>
      <c r="E14" s="37"/>
      <c r="F14" s="38">
        <f>IF(F13="Р",8,"")</f>
        <v>8</v>
      </c>
      <c r="G14" s="70">
        <f>IF(G13="Р",8,"")</f>
        <v>8</v>
      </c>
      <c r="H14" s="70">
        <f t="shared" ref="H14:AG14" si="0">IF(H13="Р",8,"")</f>
        <v>8</v>
      </c>
      <c r="I14" s="70">
        <f t="shared" si="0"/>
        <v>8</v>
      </c>
      <c r="J14" s="70" t="str">
        <f t="shared" si="0"/>
        <v/>
      </c>
      <c r="K14" s="70" t="str">
        <f t="shared" si="0"/>
        <v/>
      </c>
      <c r="L14" s="70">
        <f t="shared" si="0"/>
        <v>8</v>
      </c>
      <c r="M14" s="70">
        <f t="shared" si="0"/>
        <v>8</v>
      </c>
      <c r="N14" s="70">
        <f t="shared" si="0"/>
        <v>8</v>
      </c>
      <c r="O14" s="70">
        <f t="shared" si="0"/>
        <v>8</v>
      </c>
      <c r="P14" s="70" t="str">
        <f t="shared" si="0"/>
        <v/>
      </c>
      <c r="Q14" s="70" t="str">
        <f t="shared" si="0"/>
        <v/>
      </c>
      <c r="R14" s="70">
        <f t="shared" si="0"/>
        <v>8</v>
      </c>
      <c r="S14" s="70">
        <f t="shared" si="0"/>
        <v>8</v>
      </c>
      <c r="T14" s="70">
        <f t="shared" si="0"/>
        <v>8</v>
      </c>
      <c r="U14" s="70">
        <f t="shared" si="0"/>
        <v>8</v>
      </c>
      <c r="V14" s="70" t="str">
        <f t="shared" si="0"/>
        <v/>
      </c>
      <c r="W14" s="70" t="str">
        <f t="shared" si="0"/>
        <v/>
      </c>
      <c r="X14" s="70">
        <f t="shared" si="0"/>
        <v>8</v>
      </c>
      <c r="Y14" s="70">
        <f t="shared" si="0"/>
        <v>8</v>
      </c>
      <c r="Z14" s="70">
        <f t="shared" si="0"/>
        <v>8</v>
      </c>
      <c r="AA14" s="70">
        <f t="shared" si="0"/>
        <v>8</v>
      </c>
      <c r="AB14" s="70" t="str">
        <f t="shared" si="0"/>
        <v/>
      </c>
      <c r="AC14" s="70" t="str">
        <f t="shared" si="0"/>
        <v/>
      </c>
      <c r="AD14" s="70">
        <f t="shared" si="0"/>
        <v>8</v>
      </c>
      <c r="AE14" s="70">
        <f t="shared" si="0"/>
        <v>8</v>
      </c>
      <c r="AF14" s="70">
        <f t="shared" si="0"/>
        <v>8</v>
      </c>
      <c r="AG14" s="70">
        <f t="shared" si="0"/>
        <v>8</v>
      </c>
      <c r="AH14" s="70"/>
      <c r="AI14" s="70"/>
      <c r="AJ14" s="70"/>
      <c r="AK14" s="153"/>
      <c r="AL14" s="156"/>
      <c r="AM14" s="127"/>
      <c r="AN14" s="130"/>
      <c r="AO14" s="133"/>
      <c r="AP14" s="136"/>
      <c r="AQ14" s="136"/>
      <c r="AR14" s="124"/>
      <c r="AS14" s="124"/>
      <c r="AT14" s="124"/>
      <c r="AU14" s="124"/>
      <c r="AV14" s="124"/>
      <c r="AW14" s="124"/>
      <c r="AX14" s="124"/>
      <c r="AY14" s="95"/>
      <c r="AZ14" s="95"/>
      <c r="BA14" s="98"/>
    </row>
    <row r="15" spans="1:53" ht="15" customHeight="1" x14ac:dyDescent="0.25">
      <c r="A15" s="141"/>
      <c r="B15" s="144"/>
      <c r="C15" s="147"/>
      <c r="D15" s="150"/>
      <c r="E15" s="37"/>
      <c r="F15" s="42" t="str">
        <f>IF(F16&gt;0,"НУ","")</f>
        <v/>
      </c>
      <c r="G15" s="72" t="str">
        <f>IF(G16&gt;0,"НУ","")</f>
        <v/>
      </c>
      <c r="H15" s="72" t="str">
        <f t="shared" ref="H15:AJ15" si="1">IF(H16&gt;0,"НУ","")</f>
        <v/>
      </c>
      <c r="I15" s="72" t="str">
        <f t="shared" si="1"/>
        <v/>
      </c>
      <c r="J15" s="72" t="str">
        <f t="shared" si="1"/>
        <v/>
      </c>
      <c r="K15" s="72" t="str">
        <f t="shared" si="1"/>
        <v/>
      </c>
      <c r="L15" s="72" t="str">
        <f t="shared" si="1"/>
        <v/>
      </c>
      <c r="M15" s="72" t="str">
        <f t="shared" si="1"/>
        <v/>
      </c>
      <c r="N15" s="72" t="str">
        <f t="shared" si="1"/>
        <v/>
      </c>
      <c r="O15" s="72" t="str">
        <f t="shared" si="1"/>
        <v/>
      </c>
      <c r="P15" s="72" t="str">
        <f t="shared" si="1"/>
        <v/>
      </c>
      <c r="Q15" s="72" t="str">
        <f t="shared" si="1"/>
        <v/>
      </c>
      <c r="R15" s="72" t="str">
        <f t="shared" si="1"/>
        <v/>
      </c>
      <c r="S15" s="72" t="str">
        <f t="shared" si="1"/>
        <v/>
      </c>
      <c r="T15" s="72" t="str">
        <f t="shared" si="1"/>
        <v/>
      </c>
      <c r="U15" s="72" t="str">
        <f t="shared" si="1"/>
        <v/>
      </c>
      <c r="V15" s="72" t="str">
        <f t="shared" si="1"/>
        <v/>
      </c>
      <c r="W15" s="72" t="str">
        <f t="shared" si="1"/>
        <v/>
      </c>
      <c r="X15" s="72" t="str">
        <f t="shared" si="1"/>
        <v/>
      </c>
      <c r="Y15" s="72" t="str">
        <f t="shared" si="1"/>
        <v/>
      </c>
      <c r="Z15" s="72" t="str">
        <f t="shared" si="1"/>
        <v/>
      </c>
      <c r="AA15" s="72" t="str">
        <f t="shared" si="1"/>
        <v/>
      </c>
      <c r="AB15" s="72" t="str">
        <f t="shared" si="1"/>
        <v/>
      </c>
      <c r="AC15" s="72" t="str">
        <f t="shared" si="1"/>
        <v/>
      </c>
      <c r="AD15" s="72" t="str">
        <f t="shared" si="1"/>
        <v/>
      </c>
      <c r="AE15" s="72" t="str">
        <f t="shared" si="1"/>
        <v/>
      </c>
      <c r="AF15" s="72" t="str">
        <f t="shared" si="1"/>
        <v/>
      </c>
      <c r="AG15" s="72" t="str">
        <f t="shared" si="1"/>
        <v/>
      </c>
      <c r="AH15" s="72" t="str">
        <f t="shared" si="1"/>
        <v/>
      </c>
      <c r="AI15" s="72" t="str">
        <f t="shared" si="1"/>
        <v/>
      </c>
      <c r="AJ15" s="72" t="str">
        <f t="shared" si="1"/>
        <v/>
      </c>
      <c r="AK15" s="153"/>
      <c r="AL15" s="156"/>
      <c r="AM15" s="127"/>
      <c r="AN15" s="130"/>
      <c r="AO15" s="133"/>
      <c r="AP15" s="136"/>
      <c r="AQ15" s="136"/>
      <c r="AR15" s="124"/>
      <c r="AS15" s="124"/>
      <c r="AT15" s="124"/>
      <c r="AU15" s="124"/>
      <c r="AV15" s="124"/>
      <c r="AW15" s="124"/>
      <c r="AX15" s="124"/>
      <c r="AY15" s="95"/>
      <c r="AZ15" s="95"/>
      <c r="BA15" s="98"/>
    </row>
    <row r="16" spans="1:53" s="41" customFormat="1" ht="15" customHeight="1" thickBot="1" x14ac:dyDescent="0.3">
      <c r="A16" s="142"/>
      <c r="B16" s="145"/>
      <c r="C16" s="148"/>
      <c r="D16" s="151"/>
      <c r="E16" s="46"/>
      <c r="F16" s="47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154"/>
      <c r="AL16" s="157"/>
      <c r="AM16" s="128"/>
      <c r="AN16" s="131"/>
      <c r="AO16" s="134"/>
      <c r="AP16" s="137"/>
      <c r="AQ16" s="137"/>
      <c r="AR16" s="125"/>
      <c r="AS16" s="125"/>
      <c r="AT16" s="125"/>
      <c r="AU16" s="125"/>
      <c r="AV16" s="125"/>
      <c r="AW16" s="125"/>
      <c r="AX16" s="125"/>
      <c r="AY16" s="96"/>
      <c r="AZ16" s="96"/>
      <c r="BA16" s="99"/>
    </row>
    <row r="17" spans="1:53" ht="15" customHeight="1" x14ac:dyDescent="0.25">
      <c r="A17" s="140">
        <v>2</v>
      </c>
      <c r="B17" s="143" t="str">
        <f>IFERROR(VLOOKUP($C17,[1]Списки!$A$1:$C$3999,2,0),"")</f>
        <v/>
      </c>
      <c r="C17" s="146"/>
      <c r="D17" s="149" t="str">
        <f>IFERROR(VLOOKUP($C17,[1]Списки!$A$1:$C$3999,3,0),"")</f>
        <v/>
      </c>
      <c r="E17" s="50"/>
      <c r="F17" s="34" t="str">
        <f>VLOOKUP(F$11,[1]Графік!$I$5:$L$32,3,0)</f>
        <v>Р</v>
      </c>
      <c r="G17" s="35" t="str">
        <f>VLOOKUP(G$11,[1]Графік!$I$5:$L$32,3,0)</f>
        <v>Р</v>
      </c>
      <c r="H17" s="35" t="str">
        <f>VLOOKUP(H$11,[1]Графік!$I$5:$L$32,3,0)</f>
        <v>Р</v>
      </c>
      <c r="I17" s="35" t="str">
        <f>VLOOKUP(I$11,[1]Графік!$I$5:$L$32,3,0)</f>
        <v>Р</v>
      </c>
      <c r="J17" s="35" t="str">
        <f>VLOOKUP(J$11,[1]Графік!$I$5:$L$32,3,0)</f>
        <v>ВВ</v>
      </c>
      <c r="K17" s="35" t="str">
        <f>VLOOKUP(K$11,[1]Графік!$I$5:$L$32,3,0)</f>
        <v>ВВ</v>
      </c>
      <c r="L17" s="35" t="str">
        <f>VLOOKUP(L$11,[1]Графік!$I$5:$L$32,3,0)</f>
        <v>Р</v>
      </c>
      <c r="M17" s="35" t="str">
        <f>VLOOKUP(M$11,[1]Графік!$I$5:$L$32,3,0)</f>
        <v>Р</v>
      </c>
      <c r="N17" s="35" t="str">
        <f>VLOOKUP(N$11,[1]Графік!$I$5:$L$32,3,0)</f>
        <v>Р</v>
      </c>
      <c r="O17" s="35" t="str">
        <f>VLOOKUP(O$11,[1]Графік!$I$5:$L$32,3,0)</f>
        <v>Р</v>
      </c>
      <c r="P17" s="35" t="str">
        <f>VLOOKUP(P$11,[1]Графік!$I$5:$L$32,3,0)</f>
        <v>ВВ</v>
      </c>
      <c r="Q17" s="35" t="str">
        <f>VLOOKUP(Q$11,[1]Графік!$I$5:$L$32,3,0)</f>
        <v>ВВ</v>
      </c>
      <c r="R17" s="35" t="str">
        <f>VLOOKUP(R$11,[1]Графік!$I$5:$L$32,3,0)</f>
        <v>Р</v>
      </c>
      <c r="S17" s="35" t="str">
        <f>VLOOKUP(S$11,[1]Графік!$I$5:$L$32,3,0)</f>
        <v>Р</v>
      </c>
      <c r="T17" s="35" t="str">
        <f>VLOOKUP(T$11,[1]Графік!$I$5:$L$32,3,0)</f>
        <v>Р</v>
      </c>
      <c r="U17" s="35" t="str">
        <f>VLOOKUP(U$11,[1]Графік!$I$5:$L$32,3,0)</f>
        <v>Р</v>
      </c>
      <c r="V17" s="35" t="str">
        <f>VLOOKUP(V$11,[1]Графік!$I$5:$L$32,3,0)</f>
        <v>ВВ</v>
      </c>
      <c r="W17" s="35" t="str">
        <f>VLOOKUP(W$11,[1]Графік!$I$5:$L$32,3,0)</f>
        <v>ВВ</v>
      </c>
      <c r="X17" s="35" t="str">
        <f>VLOOKUP(X$11,[1]Графік!$I$5:$L$32,3,0)</f>
        <v>Р</v>
      </c>
      <c r="Y17" s="35" t="str">
        <f>VLOOKUP(Y$11,[1]Графік!$I$5:$L$32,3,0)</f>
        <v>Р</v>
      </c>
      <c r="Z17" s="35" t="str">
        <f>VLOOKUP(Z$11,[1]Графік!$I$5:$L$32,3,0)</f>
        <v>Р</v>
      </c>
      <c r="AA17" s="35" t="str">
        <f>VLOOKUP(AA$11,[1]Графік!$I$5:$L$32,3,0)</f>
        <v>Р</v>
      </c>
      <c r="AB17" s="35" t="str">
        <f>VLOOKUP(AB$11,[1]Графік!$I$5:$L$32,3,0)</f>
        <v>ВВ</v>
      </c>
      <c r="AC17" s="35" t="str">
        <f>VLOOKUP(AC$11,[1]Графік!$I$5:$L$32,3,0)</f>
        <v>ВВ</v>
      </c>
      <c r="AD17" s="35" t="str">
        <f>VLOOKUP(AD$11,[1]Графік!$I$5:$L$32,3,0)</f>
        <v>Р</v>
      </c>
      <c r="AE17" s="35" t="str">
        <f>VLOOKUP(AE$11,[1]Графік!$I$5:$L$32,3,0)</f>
        <v>Р</v>
      </c>
      <c r="AF17" s="35" t="str">
        <f>VLOOKUP(AF$11,[1]Графік!$I$5:$L$32,3,0)</f>
        <v>Р</v>
      </c>
      <c r="AG17" s="35" t="str">
        <f>VLOOKUP(AG$11,[1]Графік!$I$5:$L$32,3,0)</f>
        <v>Р</v>
      </c>
      <c r="AH17" s="35"/>
      <c r="AI17" s="35"/>
      <c r="AJ17" s="35"/>
      <c r="AK17" s="162">
        <f ca="1">SUMIF($F17:$AJ20,"Р",$F18:$AJ18)</f>
        <v>160</v>
      </c>
      <c r="AL17" s="156">
        <f ca="1">SUMIF($F19:$AJ20,"НУ",$F20:$AJ20)</f>
        <v>0</v>
      </c>
      <c r="AM17" s="127">
        <f ca="1">SUMIF(F17:AJ20,"РВ",F18:AJ18)</f>
        <v>0</v>
      </c>
      <c r="AN17" s="130">
        <f ca="1">AK17+AL17+AM17</f>
        <v>160</v>
      </c>
      <c r="AO17" s="133">
        <f ca="1">AK17/8</f>
        <v>20</v>
      </c>
      <c r="AP17" s="136">
        <f>COUNTIF($F17:$AJ20,"=ВВ")</f>
        <v>8</v>
      </c>
      <c r="AQ17" s="136">
        <f>COUNTIF($F17:$AJ20,"=В")</f>
        <v>0</v>
      </c>
      <c r="AR17" s="124">
        <f>COUNTIF($F17:$AJ20,"=НА")</f>
        <v>0</v>
      </c>
      <c r="AS17" s="124">
        <f>COUNTIF(F17:AJ20,"=ТН")</f>
        <v>0</v>
      </c>
      <c r="AT17" s="124">
        <f>COUNTIF($F17:$AJ20,"=ВД")</f>
        <v>0</v>
      </c>
      <c r="AU17" s="124">
        <f>COUNTIF($F17:$AJ20,"=ВП")</f>
        <v>0</v>
      </c>
      <c r="AV17" s="124">
        <f>COUNTIF($F17:$AJ20,"=ДД")</f>
        <v>0</v>
      </c>
      <c r="AW17" s="124">
        <f>COUNTIF($F17:$AJ20,"=П")</f>
        <v>0</v>
      </c>
      <c r="AX17" s="124">
        <f>COUNTIF($F17:$AJ20,"=ПР")</f>
        <v>0</v>
      </c>
      <c r="AY17" s="95">
        <f>COUNTIF($F17:$AJ20,"=І")</f>
        <v>0</v>
      </c>
      <c r="AZ17" s="95">
        <f>COUNTIF($F17:$AJ20,"=НЗ")</f>
        <v>0</v>
      </c>
      <c r="BA17" s="97" t="str">
        <f>IF(C17&gt;1,[1]Графік!$L$36,"")</f>
        <v/>
      </c>
    </row>
    <row r="18" spans="1:53" ht="15" customHeight="1" x14ac:dyDescent="0.25">
      <c r="A18" s="141"/>
      <c r="B18" s="144"/>
      <c r="C18" s="147"/>
      <c r="D18" s="150"/>
      <c r="E18" s="51"/>
      <c r="F18" s="38">
        <f t="shared" ref="F18:AG18" si="2">IF(F17="Р",8,"")</f>
        <v>8</v>
      </c>
      <c r="G18" s="70">
        <f t="shared" si="2"/>
        <v>8</v>
      </c>
      <c r="H18" s="70">
        <f t="shared" si="2"/>
        <v>8</v>
      </c>
      <c r="I18" s="70">
        <f t="shared" si="2"/>
        <v>8</v>
      </c>
      <c r="J18" s="70" t="str">
        <f t="shared" si="2"/>
        <v/>
      </c>
      <c r="K18" s="70" t="str">
        <f t="shared" si="2"/>
        <v/>
      </c>
      <c r="L18" s="70">
        <f t="shared" si="2"/>
        <v>8</v>
      </c>
      <c r="M18" s="70">
        <f t="shared" si="2"/>
        <v>8</v>
      </c>
      <c r="N18" s="70">
        <f t="shared" si="2"/>
        <v>8</v>
      </c>
      <c r="O18" s="70">
        <f t="shared" si="2"/>
        <v>8</v>
      </c>
      <c r="P18" s="70" t="str">
        <f t="shared" si="2"/>
        <v/>
      </c>
      <c r="Q18" s="70" t="str">
        <f t="shared" si="2"/>
        <v/>
      </c>
      <c r="R18" s="70">
        <f t="shared" si="2"/>
        <v>8</v>
      </c>
      <c r="S18" s="70">
        <f t="shared" si="2"/>
        <v>8</v>
      </c>
      <c r="T18" s="70">
        <f t="shared" si="2"/>
        <v>8</v>
      </c>
      <c r="U18" s="70">
        <f t="shared" si="2"/>
        <v>8</v>
      </c>
      <c r="V18" s="70" t="str">
        <f t="shared" si="2"/>
        <v/>
      </c>
      <c r="W18" s="70" t="str">
        <f t="shared" si="2"/>
        <v/>
      </c>
      <c r="X18" s="70">
        <f t="shared" si="2"/>
        <v>8</v>
      </c>
      <c r="Y18" s="70">
        <f t="shared" si="2"/>
        <v>8</v>
      </c>
      <c r="Z18" s="70">
        <f t="shared" si="2"/>
        <v>8</v>
      </c>
      <c r="AA18" s="70">
        <f t="shared" si="2"/>
        <v>8</v>
      </c>
      <c r="AB18" s="70" t="str">
        <f t="shared" si="2"/>
        <v/>
      </c>
      <c r="AC18" s="70" t="str">
        <f t="shared" si="2"/>
        <v/>
      </c>
      <c r="AD18" s="70">
        <f t="shared" si="2"/>
        <v>8</v>
      </c>
      <c r="AE18" s="70">
        <f t="shared" si="2"/>
        <v>8</v>
      </c>
      <c r="AF18" s="70">
        <f t="shared" si="2"/>
        <v>8</v>
      </c>
      <c r="AG18" s="70">
        <f t="shared" si="2"/>
        <v>8</v>
      </c>
      <c r="AH18" s="70"/>
      <c r="AI18" s="70"/>
      <c r="AJ18" s="70"/>
      <c r="AK18" s="162"/>
      <c r="AL18" s="156"/>
      <c r="AM18" s="127"/>
      <c r="AN18" s="130"/>
      <c r="AO18" s="133"/>
      <c r="AP18" s="136"/>
      <c r="AQ18" s="136"/>
      <c r="AR18" s="124"/>
      <c r="AS18" s="124"/>
      <c r="AT18" s="124"/>
      <c r="AU18" s="124"/>
      <c r="AV18" s="124"/>
      <c r="AW18" s="124"/>
      <c r="AX18" s="124"/>
      <c r="AY18" s="95"/>
      <c r="AZ18" s="95"/>
      <c r="BA18" s="98"/>
    </row>
    <row r="19" spans="1:53" ht="15" customHeight="1" x14ac:dyDescent="0.25">
      <c r="A19" s="141"/>
      <c r="B19" s="144"/>
      <c r="C19" s="147"/>
      <c r="D19" s="150"/>
      <c r="E19" s="51"/>
      <c r="F19" s="42" t="str">
        <f t="shared" ref="F19:AJ19" si="3">IF(F20&gt;0,"НУ","")</f>
        <v/>
      </c>
      <c r="G19" s="72" t="str">
        <f t="shared" si="3"/>
        <v/>
      </c>
      <c r="H19" s="72" t="str">
        <f t="shared" si="3"/>
        <v/>
      </c>
      <c r="I19" s="72" t="str">
        <f t="shared" si="3"/>
        <v/>
      </c>
      <c r="J19" s="72" t="str">
        <f t="shared" si="3"/>
        <v/>
      </c>
      <c r="K19" s="72" t="str">
        <f t="shared" si="3"/>
        <v/>
      </c>
      <c r="L19" s="72" t="str">
        <f t="shared" si="3"/>
        <v/>
      </c>
      <c r="M19" s="72" t="str">
        <f t="shared" si="3"/>
        <v/>
      </c>
      <c r="N19" s="72" t="str">
        <f t="shared" si="3"/>
        <v/>
      </c>
      <c r="O19" s="72" t="str">
        <f t="shared" si="3"/>
        <v/>
      </c>
      <c r="P19" s="72" t="str">
        <f t="shared" si="3"/>
        <v/>
      </c>
      <c r="Q19" s="72" t="str">
        <f t="shared" si="3"/>
        <v/>
      </c>
      <c r="R19" s="72" t="str">
        <f t="shared" si="3"/>
        <v/>
      </c>
      <c r="S19" s="72" t="str">
        <f t="shared" si="3"/>
        <v/>
      </c>
      <c r="T19" s="72" t="str">
        <f t="shared" si="3"/>
        <v/>
      </c>
      <c r="U19" s="72" t="str">
        <f t="shared" si="3"/>
        <v/>
      </c>
      <c r="V19" s="72" t="str">
        <f t="shared" si="3"/>
        <v/>
      </c>
      <c r="W19" s="72" t="str">
        <f t="shared" si="3"/>
        <v/>
      </c>
      <c r="X19" s="72" t="str">
        <f t="shared" si="3"/>
        <v/>
      </c>
      <c r="Y19" s="72" t="str">
        <f t="shared" si="3"/>
        <v/>
      </c>
      <c r="Z19" s="72" t="str">
        <f t="shared" si="3"/>
        <v/>
      </c>
      <c r="AA19" s="72" t="str">
        <f t="shared" si="3"/>
        <v/>
      </c>
      <c r="AB19" s="72" t="str">
        <f t="shared" si="3"/>
        <v/>
      </c>
      <c r="AC19" s="72" t="str">
        <f t="shared" si="3"/>
        <v/>
      </c>
      <c r="AD19" s="72" t="str">
        <f t="shared" si="3"/>
        <v/>
      </c>
      <c r="AE19" s="72" t="str">
        <f t="shared" si="3"/>
        <v/>
      </c>
      <c r="AF19" s="72" t="str">
        <f t="shared" si="3"/>
        <v/>
      </c>
      <c r="AG19" s="72" t="str">
        <f t="shared" si="3"/>
        <v/>
      </c>
      <c r="AH19" s="72" t="str">
        <f t="shared" si="3"/>
        <v/>
      </c>
      <c r="AI19" s="72" t="str">
        <f t="shared" si="3"/>
        <v/>
      </c>
      <c r="AJ19" s="72" t="str">
        <f t="shared" si="3"/>
        <v/>
      </c>
      <c r="AK19" s="162"/>
      <c r="AL19" s="156"/>
      <c r="AM19" s="127"/>
      <c r="AN19" s="130"/>
      <c r="AO19" s="133"/>
      <c r="AP19" s="136"/>
      <c r="AQ19" s="136"/>
      <c r="AR19" s="124"/>
      <c r="AS19" s="124"/>
      <c r="AT19" s="124"/>
      <c r="AU19" s="124"/>
      <c r="AV19" s="124"/>
      <c r="AW19" s="124"/>
      <c r="AX19" s="124"/>
      <c r="AY19" s="95"/>
      <c r="AZ19" s="95"/>
      <c r="BA19" s="98"/>
    </row>
    <row r="20" spans="1:53" ht="15" customHeight="1" thickBot="1" x14ac:dyDescent="0.3">
      <c r="A20" s="142"/>
      <c r="B20" s="145"/>
      <c r="C20" s="148"/>
      <c r="D20" s="151"/>
      <c r="E20" s="52"/>
      <c r="F20" s="47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163"/>
      <c r="AL20" s="157"/>
      <c r="AM20" s="128"/>
      <c r="AN20" s="131"/>
      <c r="AO20" s="134"/>
      <c r="AP20" s="137"/>
      <c r="AQ20" s="137"/>
      <c r="AR20" s="125"/>
      <c r="AS20" s="125"/>
      <c r="AT20" s="125"/>
      <c r="AU20" s="125"/>
      <c r="AV20" s="125"/>
      <c r="AW20" s="125"/>
      <c r="AX20" s="125"/>
      <c r="AY20" s="96"/>
      <c r="AZ20" s="96"/>
      <c r="BA20" s="99"/>
    </row>
    <row r="21" spans="1:53" ht="15" customHeight="1" x14ac:dyDescent="0.25">
      <c r="A21" s="140">
        <v>3</v>
      </c>
      <c r="B21" s="143" t="str">
        <f>IFERROR(VLOOKUP($C21,[1]Списки!$A$1:$C$3999,2,0),"")</f>
        <v/>
      </c>
      <c r="C21" s="146"/>
      <c r="D21" s="149" t="str">
        <f>IFERROR(VLOOKUP($C21,[1]Списки!$A$1:$C$3999,3,0),"")</f>
        <v/>
      </c>
      <c r="E21" s="50"/>
      <c r="F21" s="34" t="str">
        <f>VLOOKUP(F$11,[1]Графік!$I$5:$L$32,3,0)</f>
        <v>Р</v>
      </c>
      <c r="G21" s="35" t="str">
        <f>VLOOKUP(G$11,[1]Графік!$I$5:$L$32,3,0)</f>
        <v>Р</v>
      </c>
      <c r="H21" s="35" t="str">
        <f>VLOOKUP(H$11,[1]Графік!$I$5:$L$32,3,0)</f>
        <v>Р</v>
      </c>
      <c r="I21" s="35" t="str">
        <f>VLOOKUP(I$11,[1]Графік!$I$5:$L$32,3,0)</f>
        <v>Р</v>
      </c>
      <c r="J21" s="35" t="str">
        <f>VLOOKUP(J$11,[1]Графік!$I$5:$L$32,3,0)</f>
        <v>ВВ</v>
      </c>
      <c r="K21" s="35" t="str">
        <f>VLOOKUP(K$11,[1]Графік!$I$5:$L$32,3,0)</f>
        <v>ВВ</v>
      </c>
      <c r="L21" s="35" t="str">
        <f>VLOOKUP(L$11,[1]Графік!$I$5:$L$32,3,0)</f>
        <v>Р</v>
      </c>
      <c r="M21" s="35" t="str">
        <f>VLOOKUP(M$11,[1]Графік!$I$5:$L$32,3,0)</f>
        <v>Р</v>
      </c>
      <c r="N21" s="35" t="str">
        <f>VLOOKUP(N$11,[1]Графік!$I$5:$L$32,3,0)</f>
        <v>Р</v>
      </c>
      <c r="O21" s="35" t="str">
        <f>VLOOKUP(O$11,[1]Графік!$I$5:$L$32,3,0)</f>
        <v>Р</v>
      </c>
      <c r="P21" s="35" t="str">
        <f>VLOOKUP(P$11,[1]Графік!$I$5:$L$32,3,0)</f>
        <v>ВВ</v>
      </c>
      <c r="Q21" s="35" t="str">
        <f>VLOOKUP(Q$11,[1]Графік!$I$5:$L$32,3,0)</f>
        <v>ВВ</v>
      </c>
      <c r="R21" s="35" t="str">
        <f>VLOOKUP(R$11,[1]Графік!$I$5:$L$32,3,0)</f>
        <v>Р</v>
      </c>
      <c r="S21" s="35" t="str">
        <f>VLOOKUP(S$11,[1]Графік!$I$5:$L$32,3,0)</f>
        <v>Р</v>
      </c>
      <c r="T21" s="35" t="str">
        <f>VLOOKUP(T$11,[1]Графік!$I$5:$L$32,3,0)</f>
        <v>Р</v>
      </c>
      <c r="U21" s="35" t="str">
        <f>VLOOKUP(U$11,[1]Графік!$I$5:$L$32,3,0)</f>
        <v>Р</v>
      </c>
      <c r="V21" s="35" t="str">
        <f>VLOOKUP(V$11,[1]Графік!$I$5:$L$32,3,0)</f>
        <v>ВВ</v>
      </c>
      <c r="W21" s="35" t="str">
        <f>VLOOKUP(W$11,[1]Графік!$I$5:$L$32,3,0)</f>
        <v>ВВ</v>
      </c>
      <c r="X21" s="35" t="str">
        <f>VLOOKUP(X$11,[1]Графік!$I$5:$L$32,3,0)</f>
        <v>Р</v>
      </c>
      <c r="Y21" s="35" t="str">
        <f>VLOOKUP(Y$11,[1]Графік!$I$5:$L$32,3,0)</f>
        <v>Р</v>
      </c>
      <c r="Z21" s="35" t="str">
        <f>VLOOKUP(Z$11,[1]Графік!$I$5:$L$32,3,0)</f>
        <v>Р</v>
      </c>
      <c r="AA21" s="35" t="str">
        <f>VLOOKUP(AA$11,[1]Графік!$I$5:$L$32,3,0)</f>
        <v>Р</v>
      </c>
      <c r="AB21" s="35" t="str">
        <f>VLOOKUP(AB$11,[1]Графік!$I$5:$L$32,3,0)</f>
        <v>ВВ</v>
      </c>
      <c r="AC21" s="35" t="str">
        <f>VLOOKUP(AC$11,[1]Графік!$I$5:$L$32,3,0)</f>
        <v>ВВ</v>
      </c>
      <c r="AD21" s="35" t="str">
        <f>VLOOKUP(AD$11,[1]Графік!$I$5:$L$32,3,0)</f>
        <v>Р</v>
      </c>
      <c r="AE21" s="35" t="str">
        <f>VLOOKUP(AE$11,[1]Графік!$I$5:$L$32,3,0)</f>
        <v>Р</v>
      </c>
      <c r="AF21" s="35" t="str">
        <f>VLOOKUP(AF$11,[1]Графік!$I$5:$L$32,3,0)</f>
        <v>Р</v>
      </c>
      <c r="AG21" s="35" t="str">
        <f>VLOOKUP(AG$11,[1]Графік!$I$5:$L$32,3,0)</f>
        <v>Р</v>
      </c>
      <c r="AH21" s="35"/>
      <c r="AI21" s="35"/>
      <c r="AJ21" s="35"/>
      <c r="AK21" s="162">
        <f ca="1">SUMIF($F21:$AJ24,"Р",$F22:$AJ22)</f>
        <v>160</v>
      </c>
      <c r="AL21" s="156">
        <f ca="1">SUMIF($F23:$AJ24,"НУ",$F24:$AJ24)</f>
        <v>0</v>
      </c>
      <c r="AM21" s="127">
        <f ca="1">SUMIF(F21:AJ24,"РВ",F22:AJ22)</f>
        <v>0</v>
      </c>
      <c r="AN21" s="130">
        <f ca="1">AK21+AL21+AM21</f>
        <v>160</v>
      </c>
      <c r="AO21" s="133">
        <f ca="1">AK21/8</f>
        <v>20</v>
      </c>
      <c r="AP21" s="136">
        <f>COUNTIF($F21:$AJ24,"=ВВ")</f>
        <v>8</v>
      </c>
      <c r="AQ21" s="136">
        <f>COUNTIF($F21:$AJ24,"=В")</f>
        <v>0</v>
      </c>
      <c r="AR21" s="124">
        <f>COUNTIF($F21:$AJ24,"=НА")</f>
        <v>0</v>
      </c>
      <c r="AS21" s="124">
        <f>COUNTIF(F21:AJ24,"=ТН")</f>
        <v>0</v>
      </c>
      <c r="AT21" s="124">
        <f>COUNTIF($F21:$AJ24,"=ВД")</f>
        <v>0</v>
      </c>
      <c r="AU21" s="124">
        <f>COUNTIF($F21:$AJ24,"=ВП")</f>
        <v>0</v>
      </c>
      <c r="AV21" s="124">
        <f>COUNTIF($F21:$AJ24,"=ДД")</f>
        <v>0</v>
      </c>
      <c r="AW21" s="124">
        <f>COUNTIF($F21:$AJ24,"=П")</f>
        <v>0</v>
      </c>
      <c r="AX21" s="124">
        <f>COUNTIF($F21:$AJ24,"=ПР")</f>
        <v>0</v>
      </c>
      <c r="AY21" s="95">
        <f>COUNTIF($F21:$AJ24,"=І")</f>
        <v>0</v>
      </c>
      <c r="AZ21" s="95">
        <f>COUNTIF($F21:$AJ24,"=НЗ")</f>
        <v>0</v>
      </c>
      <c r="BA21" s="97" t="str">
        <f>IF(C21&gt;1,[1]Графік!$L$36,"")</f>
        <v/>
      </c>
    </row>
    <row r="22" spans="1:53" ht="15" customHeight="1" x14ac:dyDescent="0.25">
      <c r="A22" s="141"/>
      <c r="B22" s="144"/>
      <c r="C22" s="147"/>
      <c r="D22" s="150"/>
      <c r="E22" s="51"/>
      <c r="F22" s="38">
        <f t="shared" ref="F22:AG22" si="4">IF(F21="Р",8,"")</f>
        <v>8</v>
      </c>
      <c r="G22" s="70">
        <f t="shared" si="4"/>
        <v>8</v>
      </c>
      <c r="H22" s="70">
        <f t="shared" si="4"/>
        <v>8</v>
      </c>
      <c r="I22" s="70">
        <f t="shared" si="4"/>
        <v>8</v>
      </c>
      <c r="J22" s="70" t="str">
        <f t="shared" si="4"/>
        <v/>
      </c>
      <c r="K22" s="70" t="str">
        <f t="shared" si="4"/>
        <v/>
      </c>
      <c r="L22" s="70">
        <f t="shared" si="4"/>
        <v>8</v>
      </c>
      <c r="M22" s="70">
        <f t="shared" si="4"/>
        <v>8</v>
      </c>
      <c r="N22" s="70">
        <f t="shared" si="4"/>
        <v>8</v>
      </c>
      <c r="O22" s="70">
        <f t="shared" si="4"/>
        <v>8</v>
      </c>
      <c r="P22" s="70" t="str">
        <f t="shared" si="4"/>
        <v/>
      </c>
      <c r="Q22" s="70" t="str">
        <f t="shared" si="4"/>
        <v/>
      </c>
      <c r="R22" s="70">
        <f t="shared" si="4"/>
        <v>8</v>
      </c>
      <c r="S22" s="70">
        <f t="shared" si="4"/>
        <v>8</v>
      </c>
      <c r="T22" s="70">
        <f t="shared" si="4"/>
        <v>8</v>
      </c>
      <c r="U22" s="70">
        <f t="shared" si="4"/>
        <v>8</v>
      </c>
      <c r="V22" s="70" t="str">
        <f t="shared" si="4"/>
        <v/>
      </c>
      <c r="W22" s="70" t="str">
        <f t="shared" si="4"/>
        <v/>
      </c>
      <c r="X22" s="70">
        <f t="shared" si="4"/>
        <v>8</v>
      </c>
      <c r="Y22" s="70">
        <f t="shared" si="4"/>
        <v>8</v>
      </c>
      <c r="Z22" s="70">
        <f t="shared" si="4"/>
        <v>8</v>
      </c>
      <c r="AA22" s="70">
        <f t="shared" si="4"/>
        <v>8</v>
      </c>
      <c r="AB22" s="70" t="str">
        <f t="shared" si="4"/>
        <v/>
      </c>
      <c r="AC22" s="70" t="str">
        <f t="shared" si="4"/>
        <v/>
      </c>
      <c r="AD22" s="70">
        <f t="shared" si="4"/>
        <v>8</v>
      </c>
      <c r="AE22" s="70">
        <f t="shared" si="4"/>
        <v>8</v>
      </c>
      <c r="AF22" s="70">
        <f t="shared" si="4"/>
        <v>8</v>
      </c>
      <c r="AG22" s="70">
        <f t="shared" si="4"/>
        <v>8</v>
      </c>
      <c r="AH22" s="70"/>
      <c r="AI22" s="70"/>
      <c r="AJ22" s="70"/>
      <c r="AK22" s="162"/>
      <c r="AL22" s="156"/>
      <c r="AM22" s="127"/>
      <c r="AN22" s="130"/>
      <c r="AO22" s="133"/>
      <c r="AP22" s="136"/>
      <c r="AQ22" s="136"/>
      <c r="AR22" s="124"/>
      <c r="AS22" s="124"/>
      <c r="AT22" s="124"/>
      <c r="AU22" s="124"/>
      <c r="AV22" s="124"/>
      <c r="AW22" s="124"/>
      <c r="AX22" s="124"/>
      <c r="AY22" s="95"/>
      <c r="AZ22" s="95"/>
      <c r="BA22" s="98"/>
    </row>
    <row r="23" spans="1:53" ht="15" customHeight="1" x14ac:dyDescent="0.25">
      <c r="A23" s="141"/>
      <c r="B23" s="144"/>
      <c r="C23" s="147"/>
      <c r="D23" s="150"/>
      <c r="E23" s="51"/>
      <c r="F23" s="42" t="str">
        <f t="shared" ref="F23:AJ23" si="5">IF(F24&gt;0,"НУ","")</f>
        <v/>
      </c>
      <c r="G23" s="72" t="str">
        <f t="shared" si="5"/>
        <v/>
      </c>
      <c r="H23" s="72" t="str">
        <f t="shared" si="5"/>
        <v/>
      </c>
      <c r="I23" s="72" t="str">
        <f t="shared" si="5"/>
        <v/>
      </c>
      <c r="J23" s="72" t="str">
        <f t="shared" si="5"/>
        <v/>
      </c>
      <c r="K23" s="72" t="str">
        <f t="shared" si="5"/>
        <v/>
      </c>
      <c r="L23" s="72" t="str">
        <f t="shared" si="5"/>
        <v/>
      </c>
      <c r="M23" s="72" t="str">
        <f t="shared" si="5"/>
        <v/>
      </c>
      <c r="N23" s="72" t="str">
        <f t="shared" si="5"/>
        <v/>
      </c>
      <c r="O23" s="72" t="str">
        <f t="shared" si="5"/>
        <v/>
      </c>
      <c r="P23" s="72" t="str">
        <f t="shared" si="5"/>
        <v/>
      </c>
      <c r="Q23" s="72" t="str">
        <f t="shared" si="5"/>
        <v/>
      </c>
      <c r="R23" s="72" t="str">
        <f t="shared" si="5"/>
        <v/>
      </c>
      <c r="S23" s="72" t="str">
        <f t="shared" si="5"/>
        <v/>
      </c>
      <c r="T23" s="72" t="str">
        <f t="shared" si="5"/>
        <v/>
      </c>
      <c r="U23" s="72" t="str">
        <f t="shared" si="5"/>
        <v/>
      </c>
      <c r="V23" s="72" t="str">
        <f t="shared" si="5"/>
        <v/>
      </c>
      <c r="W23" s="72" t="str">
        <f t="shared" si="5"/>
        <v/>
      </c>
      <c r="X23" s="72" t="str">
        <f t="shared" si="5"/>
        <v/>
      </c>
      <c r="Y23" s="72" t="str">
        <f t="shared" si="5"/>
        <v/>
      </c>
      <c r="Z23" s="72" t="str">
        <f t="shared" si="5"/>
        <v/>
      </c>
      <c r="AA23" s="72" t="str">
        <f t="shared" si="5"/>
        <v/>
      </c>
      <c r="AB23" s="72" t="str">
        <f t="shared" si="5"/>
        <v/>
      </c>
      <c r="AC23" s="72" t="str">
        <f t="shared" si="5"/>
        <v/>
      </c>
      <c r="AD23" s="72" t="str">
        <f t="shared" si="5"/>
        <v/>
      </c>
      <c r="AE23" s="72" t="str">
        <f t="shared" si="5"/>
        <v/>
      </c>
      <c r="AF23" s="72" t="str">
        <f t="shared" si="5"/>
        <v/>
      </c>
      <c r="AG23" s="72" t="str">
        <f t="shared" si="5"/>
        <v/>
      </c>
      <c r="AH23" s="72" t="str">
        <f t="shared" si="5"/>
        <v/>
      </c>
      <c r="AI23" s="72" t="str">
        <f t="shared" si="5"/>
        <v/>
      </c>
      <c r="AJ23" s="72" t="str">
        <f t="shared" si="5"/>
        <v/>
      </c>
      <c r="AK23" s="162"/>
      <c r="AL23" s="156"/>
      <c r="AM23" s="127"/>
      <c r="AN23" s="130"/>
      <c r="AO23" s="133"/>
      <c r="AP23" s="136"/>
      <c r="AQ23" s="136"/>
      <c r="AR23" s="124"/>
      <c r="AS23" s="124"/>
      <c r="AT23" s="124"/>
      <c r="AU23" s="124"/>
      <c r="AV23" s="124"/>
      <c r="AW23" s="124"/>
      <c r="AX23" s="124"/>
      <c r="AY23" s="95"/>
      <c r="AZ23" s="95"/>
      <c r="BA23" s="98"/>
    </row>
    <row r="24" spans="1:53" ht="15" customHeight="1" thickBot="1" x14ac:dyDescent="0.3">
      <c r="A24" s="142"/>
      <c r="B24" s="145"/>
      <c r="C24" s="148"/>
      <c r="D24" s="151"/>
      <c r="E24" s="52"/>
      <c r="F24" s="47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163"/>
      <c r="AL24" s="157"/>
      <c r="AM24" s="128"/>
      <c r="AN24" s="131"/>
      <c r="AO24" s="134"/>
      <c r="AP24" s="137"/>
      <c r="AQ24" s="137"/>
      <c r="AR24" s="125"/>
      <c r="AS24" s="125"/>
      <c r="AT24" s="125"/>
      <c r="AU24" s="125"/>
      <c r="AV24" s="125"/>
      <c r="AW24" s="125"/>
      <c r="AX24" s="125"/>
      <c r="AY24" s="96"/>
      <c r="AZ24" s="96"/>
      <c r="BA24" s="99"/>
    </row>
    <row r="25" spans="1:53" ht="15" customHeight="1" x14ac:dyDescent="0.25">
      <c r="A25" s="140">
        <v>4</v>
      </c>
      <c r="B25" s="143" t="str">
        <f>IFERROR(VLOOKUP($C25,[1]Списки!$A$1:$C$3999,2,0),"")</f>
        <v/>
      </c>
      <c r="C25" s="146"/>
      <c r="D25" s="149" t="str">
        <f>IFERROR(VLOOKUP($C25,[1]Списки!$A$1:$C$3999,3,0),"")</f>
        <v/>
      </c>
      <c r="E25" s="50"/>
      <c r="F25" s="34" t="str">
        <f>VLOOKUP(F$11,[1]Графік!$I$5:$L$32,3,0)</f>
        <v>Р</v>
      </c>
      <c r="G25" s="35" t="str">
        <f>VLOOKUP(G$11,[1]Графік!$I$5:$L$32,3,0)</f>
        <v>Р</v>
      </c>
      <c r="H25" s="35" t="str">
        <f>VLOOKUP(H$11,[1]Графік!$I$5:$L$32,3,0)</f>
        <v>Р</v>
      </c>
      <c r="I25" s="35" t="str">
        <f>VLOOKUP(I$11,[1]Графік!$I$5:$L$32,3,0)</f>
        <v>Р</v>
      </c>
      <c r="J25" s="35" t="str">
        <f>VLOOKUP(J$11,[1]Графік!$I$5:$L$32,3,0)</f>
        <v>ВВ</v>
      </c>
      <c r="K25" s="35" t="str">
        <f>VLOOKUP(K$11,[1]Графік!$I$5:$L$32,3,0)</f>
        <v>ВВ</v>
      </c>
      <c r="L25" s="35" t="str">
        <f>VLOOKUP(L$11,[1]Графік!$I$5:$L$32,3,0)</f>
        <v>Р</v>
      </c>
      <c r="M25" s="35" t="str">
        <f>VLOOKUP(M$11,[1]Графік!$I$5:$L$32,3,0)</f>
        <v>Р</v>
      </c>
      <c r="N25" s="35" t="str">
        <f>VLOOKUP(N$11,[1]Графік!$I$5:$L$32,3,0)</f>
        <v>Р</v>
      </c>
      <c r="O25" s="35" t="str">
        <f>VLOOKUP(O$11,[1]Графік!$I$5:$L$32,3,0)</f>
        <v>Р</v>
      </c>
      <c r="P25" s="35" t="str">
        <f>VLOOKUP(P$11,[1]Графік!$I$5:$L$32,3,0)</f>
        <v>ВВ</v>
      </c>
      <c r="Q25" s="35" t="str">
        <f>VLOOKUP(Q$11,[1]Графік!$I$5:$L$32,3,0)</f>
        <v>ВВ</v>
      </c>
      <c r="R25" s="35" t="str">
        <f>VLOOKUP(R$11,[1]Графік!$I$5:$L$32,3,0)</f>
        <v>Р</v>
      </c>
      <c r="S25" s="35" t="str">
        <f>VLOOKUP(S$11,[1]Графік!$I$5:$L$32,3,0)</f>
        <v>Р</v>
      </c>
      <c r="T25" s="35" t="str">
        <f>VLOOKUP(T$11,[1]Графік!$I$5:$L$32,3,0)</f>
        <v>Р</v>
      </c>
      <c r="U25" s="35" t="str">
        <f>VLOOKUP(U$11,[1]Графік!$I$5:$L$32,3,0)</f>
        <v>Р</v>
      </c>
      <c r="V25" s="35" t="str">
        <f>VLOOKUP(V$11,[1]Графік!$I$5:$L$32,3,0)</f>
        <v>ВВ</v>
      </c>
      <c r="W25" s="35" t="str">
        <f>VLOOKUP(W$11,[1]Графік!$I$5:$L$32,3,0)</f>
        <v>ВВ</v>
      </c>
      <c r="X25" s="35" t="str">
        <f>VLOOKUP(X$11,[1]Графік!$I$5:$L$32,3,0)</f>
        <v>Р</v>
      </c>
      <c r="Y25" s="35" t="str">
        <f>VLOOKUP(Y$11,[1]Графік!$I$5:$L$32,3,0)</f>
        <v>Р</v>
      </c>
      <c r="Z25" s="35" t="str">
        <f>VLOOKUP(Z$11,[1]Графік!$I$5:$L$32,3,0)</f>
        <v>Р</v>
      </c>
      <c r="AA25" s="35" t="str">
        <f>VLOOKUP(AA$11,[1]Графік!$I$5:$L$32,3,0)</f>
        <v>Р</v>
      </c>
      <c r="AB25" s="35" t="str">
        <f>VLOOKUP(AB$11,[1]Графік!$I$5:$L$32,3,0)</f>
        <v>ВВ</v>
      </c>
      <c r="AC25" s="35" t="str">
        <f>VLOOKUP(AC$11,[1]Графік!$I$5:$L$32,3,0)</f>
        <v>ВВ</v>
      </c>
      <c r="AD25" s="35" t="str">
        <f>VLOOKUP(AD$11,[1]Графік!$I$5:$L$32,3,0)</f>
        <v>Р</v>
      </c>
      <c r="AE25" s="35" t="str">
        <f>VLOOKUP(AE$11,[1]Графік!$I$5:$L$32,3,0)</f>
        <v>Р</v>
      </c>
      <c r="AF25" s="35" t="str">
        <f>VLOOKUP(AF$11,[1]Графік!$I$5:$L$32,3,0)</f>
        <v>Р</v>
      </c>
      <c r="AG25" s="35" t="str">
        <f>VLOOKUP(AG$11,[1]Графік!$I$5:$L$32,3,0)</f>
        <v>Р</v>
      </c>
      <c r="AH25" s="35"/>
      <c r="AI25" s="35"/>
      <c r="AJ25" s="35"/>
      <c r="AK25" s="162">
        <f ca="1">SUMIF($F25:$AJ28,"Р",$F26:$AJ26)</f>
        <v>160</v>
      </c>
      <c r="AL25" s="156">
        <f ca="1">SUMIF($F27:$AJ28,"НУ",$F28:$AJ28)</f>
        <v>0</v>
      </c>
      <c r="AM25" s="127">
        <f ca="1">SUMIF(F25:AJ28,"РВ",F26:AJ26)</f>
        <v>0</v>
      </c>
      <c r="AN25" s="130">
        <f ca="1">AK25+AL25+AM25</f>
        <v>160</v>
      </c>
      <c r="AO25" s="133">
        <f ca="1">AK25/8</f>
        <v>20</v>
      </c>
      <c r="AP25" s="136">
        <f>COUNTIF($F25:$AJ28,"=ВВ")</f>
        <v>8</v>
      </c>
      <c r="AQ25" s="136">
        <f>COUNTIF($F25:$AJ28,"=В")</f>
        <v>0</v>
      </c>
      <c r="AR25" s="124">
        <f>COUNTIF($F25:$AJ28,"=НА")</f>
        <v>0</v>
      </c>
      <c r="AS25" s="124">
        <f>COUNTIF(F25:AJ28,"=ТН")</f>
        <v>0</v>
      </c>
      <c r="AT25" s="124">
        <f>COUNTIF($F25:$AJ28,"=ВД")</f>
        <v>0</v>
      </c>
      <c r="AU25" s="124">
        <f>COUNTIF($F25:$AJ28,"=ВП")</f>
        <v>0</v>
      </c>
      <c r="AV25" s="124">
        <f>COUNTIF($F25:$AJ28,"=ДД")</f>
        <v>0</v>
      </c>
      <c r="AW25" s="124">
        <f>COUNTIF($F25:$AJ28,"=П")</f>
        <v>0</v>
      </c>
      <c r="AX25" s="124">
        <f>COUNTIF($F25:$AJ28,"=ПР")</f>
        <v>0</v>
      </c>
      <c r="AY25" s="95">
        <f>COUNTIF($F25:$AJ28,"=І")</f>
        <v>0</v>
      </c>
      <c r="AZ25" s="95">
        <f>COUNTIF($F25:$AJ28,"=НЗ")</f>
        <v>0</v>
      </c>
      <c r="BA25" s="97" t="str">
        <f>IF(C25&gt;1,[1]Графік!$L$36,"")</f>
        <v/>
      </c>
    </row>
    <row r="26" spans="1:53" ht="15" customHeight="1" x14ac:dyDescent="0.25">
      <c r="A26" s="141"/>
      <c r="B26" s="144"/>
      <c r="C26" s="147"/>
      <c r="D26" s="150"/>
      <c r="E26" s="51"/>
      <c r="F26" s="38">
        <f t="shared" ref="F26:AG26" si="6">IF(F25="Р",8,"")</f>
        <v>8</v>
      </c>
      <c r="G26" s="70">
        <f t="shared" si="6"/>
        <v>8</v>
      </c>
      <c r="H26" s="70">
        <f t="shared" si="6"/>
        <v>8</v>
      </c>
      <c r="I26" s="70">
        <f t="shared" si="6"/>
        <v>8</v>
      </c>
      <c r="J26" s="70" t="str">
        <f t="shared" si="6"/>
        <v/>
      </c>
      <c r="K26" s="70" t="str">
        <f t="shared" si="6"/>
        <v/>
      </c>
      <c r="L26" s="70">
        <f t="shared" si="6"/>
        <v>8</v>
      </c>
      <c r="M26" s="70">
        <f t="shared" si="6"/>
        <v>8</v>
      </c>
      <c r="N26" s="70">
        <f t="shared" si="6"/>
        <v>8</v>
      </c>
      <c r="O26" s="70">
        <f t="shared" si="6"/>
        <v>8</v>
      </c>
      <c r="P26" s="70" t="str">
        <f t="shared" si="6"/>
        <v/>
      </c>
      <c r="Q26" s="70" t="str">
        <f t="shared" si="6"/>
        <v/>
      </c>
      <c r="R26" s="70">
        <f t="shared" si="6"/>
        <v>8</v>
      </c>
      <c r="S26" s="70">
        <f t="shared" si="6"/>
        <v>8</v>
      </c>
      <c r="T26" s="70">
        <f t="shared" si="6"/>
        <v>8</v>
      </c>
      <c r="U26" s="70">
        <f t="shared" si="6"/>
        <v>8</v>
      </c>
      <c r="V26" s="70" t="str">
        <f t="shared" si="6"/>
        <v/>
      </c>
      <c r="W26" s="70" t="str">
        <f t="shared" si="6"/>
        <v/>
      </c>
      <c r="X26" s="70">
        <f t="shared" si="6"/>
        <v>8</v>
      </c>
      <c r="Y26" s="70">
        <f t="shared" si="6"/>
        <v>8</v>
      </c>
      <c r="Z26" s="70">
        <f t="shared" si="6"/>
        <v>8</v>
      </c>
      <c r="AA26" s="70">
        <f t="shared" si="6"/>
        <v>8</v>
      </c>
      <c r="AB26" s="70" t="str">
        <f t="shared" si="6"/>
        <v/>
      </c>
      <c r="AC26" s="70" t="str">
        <f t="shared" si="6"/>
        <v/>
      </c>
      <c r="AD26" s="70">
        <f t="shared" si="6"/>
        <v>8</v>
      </c>
      <c r="AE26" s="70">
        <f t="shared" si="6"/>
        <v>8</v>
      </c>
      <c r="AF26" s="70">
        <f t="shared" si="6"/>
        <v>8</v>
      </c>
      <c r="AG26" s="70">
        <f t="shared" si="6"/>
        <v>8</v>
      </c>
      <c r="AH26" s="70"/>
      <c r="AI26" s="70"/>
      <c r="AJ26" s="70"/>
      <c r="AK26" s="162"/>
      <c r="AL26" s="156"/>
      <c r="AM26" s="127"/>
      <c r="AN26" s="130"/>
      <c r="AO26" s="133"/>
      <c r="AP26" s="136"/>
      <c r="AQ26" s="136"/>
      <c r="AR26" s="124"/>
      <c r="AS26" s="124"/>
      <c r="AT26" s="124"/>
      <c r="AU26" s="124"/>
      <c r="AV26" s="124"/>
      <c r="AW26" s="124"/>
      <c r="AX26" s="124"/>
      <c r="AY26" s="95"/>
      <c r="AZ26" s="95"/>
      <c r="BA26" s="98"/>
    </row>
    <row r="27" spans="1:53" ht="15" customHeight="1" x14ac:dyDescent="0.25">
      <c r="A27" s="141"/>
      <c r="B27" s="144"/>
      <c r="C27" s="147"/>
      <c r="D27" s="150"/>
      <c r="E27" s="51"/>
      <c r="F27" s="42" t="str">
        <f t="shared" ref="F27:AJ27" si="7">IF(F28&gt;0,"НУ","")</f>
        <v/>
      </c>
      <c r="G27" s="72" t="str">
        <f t="shared" si="7"/>
        <v/>
      </c>
      <c r="H27" s="72" t="str">
        <f t="shared" si="7"/>
        <v/>
      </c>
      <c r="I27" s="72" t="str">
        <f t="shared" si="7"/>
        <v/>
      </c>
      <c r="J27" s="72" t="str">
        <f t="shared" si="7"/>
        <v/>
      </c>
      <c r="K27" s="72" t="str">
        <f t="shared" si="7"/>
        <v/>
      </c>
      <c r="L27" s="72" t="str">
        <f t="shared" si="7"/>
        <v/>
      </c>
      <c r="M27" s="72" t="str">
        <f t="shared" si="7"/>
        <v/>
      </c>
      <c r="N27" s="72" t="str">
        <f t="shared" si="7"/>
        <v/>
      </c>
      <c r="O27" s="72" t="str">
        <f t="shared" si="7"/>
        <v/>
      </c>
      <c r="P27" s="72" t="str">
        <f t="shared" si="7"/>
        <v/>
      </c>
      <c r="Q27" s="72" t="str">
        <f t="shared" si="7"/>
        <v/>
      </c>
      <c r="R27" s="72" t="str">
        <f t="shared" si="7"/>
        <v/>
      </c>
      <c r="S27" s="72" t="str">
        <f t="shared" si="7"/>
        <v/>
      </c>
      <c r="T27" s="72" t="str">
        <f t="shared" si="7"/>
        <v/>
      </c>
      <c r="U27" s="72" t="str">
        <f t="shared" si="7"/>
        <v/>
      </c>
      <c r="V27" s="72" t="str">
        <f t="shared" si="7"/>
        <v/>
      </c>
      <c r="W27" s="72" t="str">
        <f t="shared" si="7"/>
        <v/>
      </c>
      <c r="X27" s="72" t="str">
        <f t="shared" si="7"/>
        <v/>
      </c>
      <c r="Y27" s="72" t="str">
        <f t="shared" si="7"/>
        <v/>
      </c>
      <c r="Z27" s="72" t="str">
        <f t="shared" si="7"/>
        <v/>
      </c>
      <c r="AA27" s="72" t="str">
        <f t="shared" si="7"/>
        <v/>
      </c>
      <c r="AB27" s="72" t="str">
        <f t="shared" si="7"/>
        <v/>
      </c>
      <c r="AC27" s="72" t="str">
        <f t="shared" si="7"/>
        <v/>
      </c>
      <c r="AD27" s="72" t="str">
        <f t="shared" si="7"/>
        <v/>
      </c>
      <c r="AE27" s="72" t="str">
        <f t="shared" si="7"/>
        <v/>
      </c>
      <c r="AF27" s="72" t="str">
        <f t="shared" si="7"/>
        <v/>
      </c>
      <c r="AG27" s="72" t="str">
        <f t="shared" si="7"/>
        <v/>
      </c>
      <c r="AH27" s="72" t="str">
        <f t="shared" si="7"/>
        <v/>
      </c>
      <c r="AI27" s="72" t="str">
        <f t="shared" si="7"/>
        <v/>
      </c>
      <c r="AJ27" s="72" t="str">
        <f t="shared" si="7"/>
        <v/>
      </c>
      <c r="AK27" s="162"/>
      <c r="AL27" s="156"/>
      <c r="AM27" s="127"/>
      <c r="AN27" s="130"/>
      <c r="AO27" s="133"/>
      <c r="AP27" s="136"/>
      <c r="AQ27" s="136"/>
      <c r="AR27" s="124"/>
      <c r="AS27" s="124"/>
      <c r="AT27" s="124"/>
      <c r="AU27" s="124"/>
      <c r="AV27" s="124"/>
      <c r="AW27" s="124"/>
      <c r="AX27" s="124"/>
      <c r="AY27" s="95"/>
      <c r="AZ27" s="95"/>
      <c r="BA27" s="98"/>
    </row>
    <row r="28" spans="1:53" ht="15" customHeight="1" thickBot="1" x14ac:dyDescent="0.3">
      <c r="A28" s="142"/>
      <c r="B28" s="145"/>
      <c r="C28" s="148"/>
      <c r="D28" s="151"/>
      <c r="E28" s="52"/>
      <c r="F28" s="47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163"/>
      <c r="AL28" s="157"/>
      <c r="AM28" s="128"/>
      <c r="AN28" s="131"/>
      <c r="AO28" s="134"/>
      <c r="AP28" s="137"/>
      <c r="AQ28" s="137"/>
      <c r="AR28" s="125"/>
      <c r="AS28" s="125"/>
      <c r="AT28" s="125"/>
      <c r="AU28" s="125"/>
      <c r="AV28" s="125"/>
      <c r="AW28" s="125"/>
      <c r="AX28" s="125"/>
      <c r="AY28" s="96"/>
      <c r="AZ28" s="96"/>
      <c r="BA28" s="99"/>
    </row>
    <row r="29" spans="1:53" ht="15" customHeight="1" x14ac:dyDescent="0.25">
      <c r="A29" s="140">
        <v>5</v>
      </c>
      <c r="B29" s="143" t="str">
        <f>IFERROR(VLOOKUP($C29,[1]Списки!$A$1:$C$3999,2,0),"")</f>
        <v/>
      </c>
      <c r="C29" s="146"/>
      <c r="D29" s="149" t="str">
        <f>IFERROR(VLOOKUP($C29,[1]Списки!$A$1:$C$3999,3,0),"")</f>
        <v/>
      </c>
      <c r="E29" s="50"/>
      <c r="F29" s="34" t="str">
        <f>VLOOKUP(F$11,[1]Графік!$I$5:$L$32,3,0)</f>
        <v>Р</v>
      </c>
      <c r="G29" s="35" t="str">
        <f>VLOOKUP(G$11,[1]Графік!$I$5:$L$32,3,0)</f>
        <v>Р</v>
      </c>
      <c r="H29" s="35" t="str">
        <f>VLOOKUP(H$11,[1]Графік!$I$5:$L$32,3,0)</f>
        <v>Р</v>
      </c>
      <c r="I29" s="35" t="str">
        <f>VLOOKUP(I$11,[1]Графік!$I$5:$L$32,3,0)</f>
        <v>Р</v>
      </c>
      <c r="J29" s="35" t="str">
        <f>VLOOKUP(J$11,[1]Графік!$I$5:$L$32,3,0)</f>
        <v>ВВ</v>
      </c>
      <c r="K29" s="35" t="str">
        <f>VLOOKUP(K$11,[1]Графік!$I$5:$L$32,3,0)</f>
        <v>ВВ</v>
      </c>
      <c r="L29" s="35" t="str">
        <f>VLOOKUP(L$11,[1]Графік!$I$5:$L$32,3,0)</f>
        <v>Р</v>
      </c>
      <c r="M29" s="35" t="str">
        <f>VLOOKUP(M$11,[1]Графік!$I$5:$L$32,3,0)</f>
        <v>Р</v>
      </c>
      <c r="N29" s="35" t="str">
        <f>VLOOKUP(N$11,[1]Графік!$I$5:$L$32,3,0)</f>
        <v>Р</v>
      </c>
      <c r="O29" s="35" t="str">
        <f>VLOOKUP(O$11,[1]Графік!$I$5:$L$32,3,0)</f>
        <v>Р</v>
      </c>
      <c r="P29" s="35" t="str">
        <f>VLOOKUP(P$11,[1]Графік!$I$5:$L$32,3,0)</f>
        <v>ВВ</v>
      </c>
      <c r="Q29" s="35" t="str">
        <f>VLOOKUP(Q$11,[1]Графік!$I$5:$L$32,3,0)</f>
        <v>ВВ</v>
      </c>
      <c r="R29" s="35" t="str">
        <f>VLOOKUP(R$11,[1]Графік!$I$5:$L$32,3,0)</f>
        <v>Р</v>
      </c>
      <c r="S29" s="35" t="str">
        <f>VLOOKUP(S$11,[1]Графік!$I$5:$L$32,3,0)</f>
        <v>Р</v>
      </c>
      <c r="T29" s="35" t="str">
        <f>VLOOKUP(T$11,[1]Графік!$I$5:$L$32,3,0)</f>
        <v>Р</v>
      </c>
      <c r="U29" s="35" t="str">
        <f>VLOOKUP(U$11,[1]Графік!$I$5:$L$32,3,0)</f>
        <v>Р</v>
      </c>
      <c r="V29" s="35" t="str">
        <f>VLOOKUP(V$11,[1]Графік!$I$5:$L$32,3,0)</f>
        <v>ВВ</v>
      </c>
      <c r="W29" s="35" t="str">
        <f>VLOOKUP(W$11,[1]Графік!$I$5:$L$32,3,0)</f>
        <v>ВВ</v>
      </c>
      <c r="X29" s="35" t="str">
        <f>VLOOKUP(X$11,[1]Графік!$I$5:$L$32,3,0)</f>
        <v>Р</v>
      </c>
      <c r="Y29" s="35" t="str">
        <f>VLOOKUP(Y$11,[1]Графік!$I$5:$L$32,3,0)</f>
        <v>Р</v>
      </c>
      <c r="Z29" s="35" t="str">
        <f>VLOOKUP(Z$11,[1]Графік!$I$5:$L$32,3,0)</f>
        <v>Р</v>
      </c>
      <c r="AA29" s="35" t="str">
        <f>VLOOKUP(AA$11,[1]Графік!$I$5:$L$32,3,0)</f>
        <v>Р</v>
      </c>
      <c r="AB29" s="35" t="str">
        <f>VLOOKUP(AB$11,[1]Графік!$I$5:$L$32,3,0)</f>
        <v>ВВ</v>
      </c>
      <c r="AC29" s="35" t="str">
        <f>VLOOKUP(AC$11,[1]Графік!$I$5:$L$32,3,0)</f>
        <v>ВВ</v>
      </c>
      <c r="AD29" s="35" t="str">
        <f>VLOOKUP(AD$11,[1]Графік!$I$5:$L$32,3,0)</f>
        <v>Р</v>
      </c>
      <c r="AE29" s="35" t="str">
        <f>VLOOKUP(AE$11,[1]Графік!$I$5:$L$32,3,0)</f>
        <v>Р</v>
      </c>
      <c r="AF29" s="35" t="str">
        <f>VLOOKUP(AF$11,[1]Графік!$I$5:$L$32,3,0)</f>
        <v>Р</v>
      </c>
      <c r="AG29" s="35" t="str">
        <f>VLOOKUP(AG$11,[1]Графік!$I$5:$L$32,3,0)</f>
        <v>Р</v>
      </c>
      <c r="AH29" s="35"/>
      <c r="AI29" s="35"/>
      <c r="AJ29" s="35"/>
      <c r="AK29" s="162">
        <f ca="1">SUMIF($F29:$AJ32,"Р",$F30:$AJ30)</f>
        <v>160</v>
      </c>
      <c r="AL29" s="156">
        <f ca="1">SUMIF($F31:$AJ32,"НУ",$F32:$AJ32)</f>
        <v>0</v>
      </c>
      <c r="AM29" s="127">
        <f ca="1">SUMIF(F29:AJ32,"РВ",F30:AJ30)</f>
        <v>0</v>
      </c>
      <c r="AN29" s="130">
        <f ca="1">AK29+AL29+AM29</f>
        <v>160</v>
      </c>
      <c r="AO29" s="133">
        <f ca="1">AK29/8</f>
        <v>20</v>
      </c>
      <c r="AP29" s="136">
        <f>COUNTIF($F29:$AJ32,"=ВВ")</f>
        <v>8</v>
      </c>
      <c r="AQ29" s="136">
        <f>COUNTIF($F29:$AJ32,"=В")</f>
        <v>0</v>
      </c>
      <c r="AR29" s="124">
        <f>COUNTIF($F29:$AJ32,"=НА")</f>
        <v>0</v>
      </c>
      <c r="AS29" s="124">
        <f>COUNTIF(F29:AJ32,"=ТН")</f>
        <v>0</v>
      </c>
      <c r="AT29" s="124">
        <f>COUNTIF($F29:$AJ32,"=ВД")</f>
        <v>0</v>
      </c>
      <c r="AU29" s="124">
        <f>COUNTIF($F29:$AJ32,"=ВП")</f>
        <v>0</v>
      </c>
      <c r="AV29" s="124">
        <f>COUNTIF($F29:$AJ32,"=ДД")</f>
        <v>0</v>
      </c>
      <c r="AW29" s="124">
        <f>COUNTIF($F29:$AJ32,"=П")</f>
        <v>0</v>
      </c>
      <c r="AX29" s="124">
        <f>COUNTIF($F29:$AJ32,"=ПР")</f>
        <v>0</v>
      </c>
      <c r="AY29" s="95">
        <f>COUNTIF($F29:$AJ32,"=І")</f>
        <v>0</v>
      </c>
      <c r="AZ29" s="95">
        <f>COUNTIF($F29:$AJ32,"=НЗ")</f>
        <v>0</v>
      </c>
      <c r="BA29" s="97" t="str">
        <f>IF(C29&gt;1,[1]Графік!$L$36,"")</f>
        <v/>
      </c>
    </row>
    <row r="30" spans="1:53" ht="15" customHeight="1" x14ac:dyDescent="0.25">
      <c r="A30" s="141"/>
      <c r="B30" s="144"/>
      <c r="C30" s="147"/>
      <c r="D30" s="150"/>
      <c r="E30" s="51"/>
      <c r="F30" s="38">
        <f t="shared" ref="F30:AG30" si="8">IF(F29="Р",8,"")</f>
        <v>8</v>
      </c>
      <c r="G30" s="70">
        <f t="shared" si="8"/>
        <v>8</v>
      </c>
      <c r="H30" s="70">
        <f t="shared" si="8"/>
        <v>8</v>
      </c>
      <c r="I30" s="70">
        <f t="shared" si="8"/>
        <v>8</v>
      </c>
      <c r="J30" s="70" t="str">
        <f t="shared" si="8"/>
        <v/>
      </c>
      <c r="K30" s="70" t="str">
        <f t="shared" si="8"/>
        <v/>
      </c>
      <c r="L30" s="70">
        <f t="shared" si="8"/>
        <v>8</v>
      </c>
      <c r="M30" s="70">
        <f t="shared" si="8"/>
        <v>8</v>
      </c>
      <c r="N30" s="70">
        <f t="shared" si="8"/>
        <v>8</v>
      </c>
      <c r="O30" s="70">
        <f t="shared" si="8"/>
        <v>8</v>
      </c>
      <c r="P30" s="70" t="str">
        <f t="shared" si="8"/>
        <v/>
      </c>
      <c r="Q30" s="70" t="str">
        <f t="shared" si="8"/>
        <v/>
      </c>
      <c r="R30" s="70">
        <f t="shared" si="8"/>
        <v>8</v>
      </c>
      <c r="S30" s="70">
        <f t="shared" si="8"/>
        <v>8</v>
      </c>
      <c r="T30" s="70">
        <f t="shared" si="8"/>
        <v>8</v>
      </c>
      <c r="U30" s="70">
        <f t="shared" si="8"/>
        <v>8</v>
      </c>
      <c r="V30" s="70" t="str">
        <f t="shared" si="8"/>
        <v/>
      </c>
      <c r="W30" s="70" t="str">
        <f t="shared" si="8"/>
        <v/>
      </c>
      <c r="X30" s="70">
        <f t="shared" si="8"/>
        <v>8</v>
      </c>
      <c r="Y30" s="70">
        <f t="shared" si="8"/>
        <v>8</v>
      </c>
      <c r="Z30" s="70">
        <f t="shared" si="8"/>
        <v>8</v>
      </c>
      <c r="AA30" s="70">
        <f t="shared" si="8"/>
        <v>8</v>
      </c>
      <c r="AB30" s="70" t="str">
        <f t="shared" si="8"/>
        <v/>
      </c>
      <c r="AC30" s="70" t="str">
        <f t="shared" si="8"/>
        <v/>
      </c>
      <c r="AD30" s="70">
        <f t="shared" si="8"/>
        <v>8</v>
      </c>
      <c r="AE30" s="70">
        <f t="shared" si="8"/>
        <v>8</v>
      </c>
      <c r="AF30" s="70">
        <f t="shared" si="8"/>
        <v>8</v>
      </c>
      <c r="AG30" s="70">
        <f t="shared" si="8"/>
        <v>8</v>
      </c>
      <c r="AH30" s="70"/>
      <c r="AI30" s="70"/>
      <c r="AJ30" s="70"/>
      <c r="AK30" s="162"/>
      <c r="AL30" s="156"/>
      <c r="AM30" s="127"/>
      <c r="AN30" s="130"/>
      <c r="AO30" s="133"/>
      <c r="AP30" s="136"/>
      <c r="AQ30" s="136"/>
      <c r="AR30" s="124"/>
      <c r="AS30" s="124"/>
      <c r="AT30" s="124"/>
      <c r="AU30" s="124"/>
      <c r="AV30" s="124"/>
      <c r="AW30" s="124"/>
      <c r="AX30" s="124"/>
      <c r="AY30" s="95"/>
      <c r="AZ30" s="95"/>
      <c r="BA30" s="98"/>
    </row>
    <row r="31" spans="1:53" ht="15" customHeight="1" x14ac:dyDescent="0.25">
      <c r="A31" s="141"/>
      <c r="B31" s="144"/>
      <c r="C31" s="147"/>
      <c r="D31" s="150"/>
      <c r="E31" s="51"/>
      <c r="F31" s="42" t="str">
        <f t="shared" ref="F31:AJ31" si="9">IF(F32&gt;0,"НУ","")</f>
        <v/>
      </c>
      <c r="G31" s="72" t="str">
        <f t="shared" si="9"/>
        <v/>
      </c>
      <c r="H31" s="72" t="str">
        <f t="shared" si="9"/>
        <v/>
      </c>
      <c r="I31" s="72" t="str">
        <f t="shared" si="9"/>
        <v/>
      </c>
      <c r="J31" s="72" t="str">
        <f t="shared" si="9"/>
        <v/>
      </c>
      <c r="K31" s="72" t="str">
        <f t="shared" si="9"/>
        <v/>
      </c>
      <c r="L31" s="72" t="str">
        <f t="shared" si="9"/>
        <v/>
      </c>
      <c r="M31" s="72" t="str">
        <f t="shared" si="9"/>
        <v/>
      </c>
      <c r="N31" s="72" t="str">
        <f t="shared" si="9"/>
        <v/>
      </c>
      <c r="O31" s="72" t="str">
        <f t="shared" si="9"/>
        <v/>
      </c>
      <c r="P31" s="72" t="str">
        <f t="shared" si="9"/>
        <v/>
      </c>
      <c r="Q31" s="72" t="str">
        <f t="shared" si="9"/>
        <v/>
      </c>
      <c r="R31" s="72" t="str">
        <f t="shared" si="9"/>
        <v/>
      </c>
      <c r="S31" s="72" t="str">
        <f t="shared" si="9"/>
        <v/>
      </c>
      <c r="T31" s="72" t="str">
        <f t="shared" si="9"/>
        <v/>
      </c>
      <c r="U31" s="72" t="str">
        <f t="shared" si="9"/>
        <v/>
      </c>
      <c r="V31" s="72" t="str">
        <f t="shared" si="9"/>
        <v/>
      </c>
      <c r="W31" s="72" t="str">
        <f t="shared" si="9"/>
        <v/>
      </c>
      <c r="X31" s="72" t="str">
        <f t="shared" si="9"/>
        <v/>
      </c>
      <c r="Y31" s="72" t="str">
        <f t="shared" si="9"/>
        <v/>
      </c>
      <c r="Z31" s="72" t="str">
        <f t="shared" si="9"/>
        <v/>
      </c>
      <c r="AA31" s="72" t="str">
        <f t="shared" si="9"/>
        <v/>
      </c>
      <c r="AB31" s="72" t="str">
        <f t="shared" si="9"/>
        <v/>
      </c>
      <c r="AC31" s="72" t="str">
        <f t="shared" si="9"/>
        <v/>
      </c>
      <c r="AD31" s="72" t="str">
        <f t="shared" si="9"/>
        <v/>
      </c>
      <c r="AE31" s="72" t="str">
        <f t="shared" si="9"/>
        <v/>
      </c>
      <c r="AF31" s="72" t="str">
        <f t="shared" si="9"/>
        <v/>
      </c>
      <c r="AG31" s="72" t="str">
        <f t="shared" si="9"/>
        <v/>
      </c>
      <c r="AH31" s="72" t="str">
        <f t="shared" si="9"/>
        <v/>
      </c>
      <c r="AI31" s="72" t="str">
        <f t="shared" si="9"/>
        <v/>
      </c>
      <c r="AJ31" s="72" t="str">
        <f t="shared" si="9"/>
        <v/>
      </c>
      <c r="AK31" s="162"/>
      <c r="AL31" s="156"/>
      <c r="AM31" s="127"/>
      <c r="AN31" s="130"/>
      <c r="AO31" s="133"/>
      <c r="AP31" s="136"/>
      <c r="AQ31" s="136"/>
      <c r="AR31" s="124"/>
      <c r="AS31" s="124"/>
      <c r="AT31" s="124"/>
      <c r="AU31" s="124"/>
      <c r="AV31" s="124"/>
      <c r="AW31" s="124"/>
      <c r="AX31" s="124"/>
      <c r="AY31" s="95"/>
      <c r="AZ31" s="95"/>
      <c r="BA31" s="98"/>
    </row>
    <row r="32" spans="1:53" ht="15" customHeight="1" thickBot="1" x14ac:dyDescent="0.3">
      <c r="A32" s="142"/>
      <c r="B32" s="145"/>
      <c r="C32" s="148"/>
      <c r="D32" s="151"/>
      <c r="E32" s="52"/>
      <c r="F32" s="47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163"/>
      <c r="AL32" s="157"/>
      <c r="AM32" s="128"/>
      <c r="AN32" s="131"/>
      <c r="AO32" s="134"/>
      <c r="AP32" s="137"/>
      <c r="AQ32" s="137"/>
      <c r="AR32" s="125"/>
      <c r="AS32" s="125"/>
      <c r="AT32" s="125"/>
      <c r="AU32" s="125"/>
      <c r="AV32" s="125"/>
      <c r="AW32" s="125"/>
      <c r="AX32" s="125"/>
      <c r="AY32" s="96"/>
      <c r="AZ32" s="96"/>
      <c r="BA32" s="99"/>
    </row>
    <row r="33" spans="1:53" ht="15" customHeight="1" x14ac:dyDescent="0.25">
      <c r="A33" s="140">
        <v>6</v>
      </c>
      <c r="B33" s="143" t="str">
        <f>IFERROR(VLOOKUP($C33,[1]Списки!$A$1:$C$3999,2,0),"")</f>
        <v/>
      </c>
      <c r="C33" s="146"/>
      <c r="D33" s="149" t="str">
        <f>IFERROR(VLOOKUP($C33,[1]Списки!$A$1:$C$3999,3,0),"")</f>
        <v/>
      </c>
      <c r="E33" s="50"/>
      <c r="F33" s="34" t="str">
        <f>VLOOKUP(F$11,[1]Графік!$I$5:$L$32,3,0)</f>
        <v>Р</v>
      </c>
      <c r="G33" s="35" t="str">
        <f>VLOOKUP(G$11,[1]Графік!$I$5:$L$32,3,0)</f>
        <v>Р</v>
      </c>
      <c r="H33" s="35" t="str">
        <f>VLOOKUP(H$11,[1]Графік!$I$5:$L$32,3,0)</f>
        <v>Р</v>
      </c>
      <c r="I33" s="35" t="str">
        <f>VLOOKUP(I$11,[1]Графік!$I$5:$L$32,3,0)</f>
        <v>Р</v>
      </c>
      <c r="J33" s="35" t="str">
        <f>VLOOKUP(J$11,[1]Графік!$I$5:$L$32,3,0)</f>
        <v>ВВ</v>
      </c>
      <c r="K33" s="35" t="str">
        <f>VLOOKUP(K$11,[1]Графік!$I$5:$L$32,3,0)</f>
        <v>ВВ</v>
      </c>
      <c r="L33" s="35" t="str">
        <f>VLOOKUP(L$11,[1]Графік!$I$5:$L$32,3,0)</f>
        <v>Р</v>
      </c>
      <c r="M33" s="35" t="str">
        <f>VLOOKUP(M$11,[1]Графік!$I$5:$L$32,3,0)</f>
        <v>Р</v>
      </c>
      <c r="N33" s="35" t="str">
        <f>VLOOKUP(N$11,[1]Графік!$I$5:$L$32,3,0)</f>
        <v>Р</v>
      </c>
      <c r="O33" s="35" t="str">
        <f>VLOOKUP(O$11,[1]Графік!$I$5:$L$32,3,0)</f>
        <v>Р</v>
      </c>
      <c r="P33" s="35" t="str">
        <f>VLOOKUP(P$11,[1]Графік!$I$5:$L$32,3,0)</f>
        <v>ВВ</v>
      </c>
      <c r="Q33" s="35" t="str">
        <f>VLOOKUP(Q$11,[1]Графік!$I$5:$L$32,3,0)</f>
        <v>ВВ</v>
      </c>
      <c r="R33" s="35" t="str">
        <f>VLOOKUP(R$11,[1]Графік!$I$5:$L$32,3,0)</f>
        <v>Р</v>
      </c>
      <c r="S33" s="35" t="str">
        <f>VLOOKUP(S$11,[1]Графік!$I$5:$L$32,3,0)</f>
        <v>Р</v>
      </c>
      <c r="T33" s="35" t="str">
        <f>VLOOKUP(T$11,[1]Графік!$I$5:$L$32,3,0)</f>
        <v>Р</v>
      </c>
      <c r="U33" s="35" t="str">
        <f>VLOOKUP(U$11,[1]Графік!$I$5:$L$32,3,0)</f>
        <v>Р</v>
      </c>
      <c r="V33" s="35" t="str">
        <f>VLOOKUP(V$11,[1]Графік!$I$5:$L$32,3,0)</f>
        <v>ВВ</v>
      </c>
      <c r="W33" s="35" t="str">
        <f>VLOOKUP(W$11,[1]Графік!$I$5:$L$32,3,0)</f>
        <v>ВВ</v>
      </c>
      <c r="X33" s="35" t="str">
        <f>VLOOKUP(X$11,[1]Графік!$I$5:$L$32,3,0)</f>
        <v>Р</v>
      </c>
      <c r="Y33" s="35" t="str">
        <f>VLOOKUP(Y$11,[1]Графік!$I$5:$L$32,3,0)</f>
        <v>Р</v>
      </c>
      <c r="Z33" s="35" t="str">
        <f>VLOOKUP(Z$11,[1]Графік!$I$5:$L$32,3,0)</f>
        <v>Р</v>
      </c>
      <c r="AA33" s="35" t="str">
        <f>VLOOKUP(AA$11,[1]Графік!$I$5:$L$32,3,0)</f>
        <v>Р</v>
      </c>
      <c r="AB33" s="35" t="str">
        <f>VLOOKUP(AB$11,[1]Графік!$I$5:$L$32,3,0)</f>
        <v>ВВ</v>
      </c>
      <c r="AC33" s="35" t="str">
        <f>VLOOKUP(AC$11,[1]Графік!$I$5:$L$32,3,0)</f>
        <v>ВВ</v>
      </c>
      <c r="AD33" s="35" t="str">
        <f>VLOOKUP(AD$11,[1]Графік!$I$5:$L$32,3,0)</f>
        <v>Р</v>
      </c>
      <c r="AE33" s="35" t="str">
        <f>VLOOKUP(AE$11,[1]Графік!$I$5:$L$32,3,0)</f>
        <v>Р</v>
      </c>
      <c r="AF33" s="35" t="str">
        <f>VLOOKUP(AF$11,[1]Графік!$I$5:$L$32,3,0)</f>
        <v>Р</v>
      </c>
      <c r="AG33" s="35" t="str">
        <f>VLOOKUP(AG$11,[1]Графік!$I$5:$L$32,3,0)</f>
        <v>Р</v>
      </c>
      <c r="AH33" s="35"/>
      <c r="AI33" s="35"/>
      <c r="AJ33" s="35"/>
      <c r="AK33" s="162">
        <f ca="1">SUMIF($F33:$AJ36,"Р",$F34:$AJ34)</f>
        <v>160</v>
      </c>
      <c r="AL33" s="156">
        <f ca="1">SUMIF($F35:$AJ36,"НУ",$F36:$AJ36)</f>
        <v>0</v>
      </c>
      <c r="AM33" s="127">
        <f ca="1">SUMIF(F33:AJ36,"РВ",F34:AJ34)</f>
        <v>0</v>
      </c>
      <c r="AN33" s="130">
        <f ca="1">AK33+AL33+AM33</f>
        <v>160</v>
      </c>
      <c r="AO33" s="133">
        <f ca="1">AK33/8</f>
        <v>20</v>
      </c>
      <c r="AP33" s="136">
        <f>COUNTIF($F33:$AJ36,"=ВВ")</f>
        <v>8</v>
      </c>
      <c r="AQ33" s="136">
        <f>COUNTIF($F33:$AJ36,"=В")</f>
        <v>0</v>
      </c>
      <c r="AR33" s="124">
        <f>COUNTIF($F33:$AJ36,"=НА")</f>
        <v>0</v>
      </c>
      <c r="AS33" s="124">
        <f>COUNTIF(F33:AJ36,"=ТН")</f>
        <v>0</v>
      </c>
      <c r="AT33" s="124">
        <f>COUNTIF($F33:$AJ36,"=ВД")</f>
        <v>0</v>
      </c>
      <c r="AU33" s="124">
        <f>COUNTIF($F33:$AJ36,"=ВП")</f>
        <v>0</v>
      </c>
      <c r="AV33" s="124">
        <f>COUNTIF($F33:$AJ36,"=ДД")</f>
        <v>0</v>
      </c>
      <c r="AW33" s="124">
        <f>COUNTIF($F33:$AJ36,"=П")</f>
        <v>0</v>
      </c>
      <c r="AX33" s="124">
        <f>COUNTIF($F33:$AJ36,"=ПР")</f>
        <v>0</v>
      </c>
      <c r="AY33" s="95">
        <f>COUNTIF($F33:$AJ36,"=І")</f>
        <v>0</v>
      </c>
      <c r="AZ33" s="95">
        <f>COUNTIF($F33:$AJ36,"=НЗ")</f>
        <v>0</v>
      </c>
      <c r="BA33" s="97" t="str">
        <f>IF(C33&gt;1,[1]Графік!$L$36,"")</f>
        <v/>
      </c>
    </row>
    <row r="34" spans="1:53" ht="15" customHeight="1" x14ac:dyDescent="0.25">
      <c r="A34" s="141"/>
      <c r="B34" s="144"/>
      <c r="C34" s="147"/>
      <c r="D34" s="150"/>
      <c r="E34" s="51"/>
      <c r="F34" s="38">
        <f t="shared" ref="F34:AG34" si="10">IF(F33="Р",8,"")</f>
        <v>8</v>
      </c>
      <c r="G34" s="70">
        <f t="shared" si="10"/>
        <v>8</v>
      </c>
      <c r="H34" s="70">
        <f t="shared" si="10"/>
        <v>8</v>
      </c>
      <c r="I34" s="70">
        <f t="shared" si="10"/>
        <v>8</v>
      </c>
      <c r="J34" s="70" t="str">
        <f t="shared" si="10"/>
        <v/>
      </c>
      <c r="K34" s="70" t="str">
        <f t="shared" si="10"/>
        <v/>
      </c>
      <c r="L34" s="70">
        <f t="shared" si="10"/>
        <v>8</v>
      </c>
      <c r="M34" s="70">
        <f t="shared" si="10"/>
        <v>8</v>
      </c>
      <c r="N34" s="70">
        <f t="shared" si="10"/>
        <v>8</v>
      </c>
      <c r="O34" s="70">
        <f t="shared" si="10"/>
        <v>8</v>
      </c>
      <c r="P34" s="70" t="str">
        <f t="shared" si="10"/>
        <v/>
      </c>
      <c r="Q34" s="70" t="str">
        <f t="shared" si="10"/>
        <v/>
      </c>
      <c r="R34" s="70">
        <f t="shared" si="10"/>
        <v>8</v>
      </c>
      <c r="S34" s="70">
        <f t="shared" si="10"/>
        <v>8</v>
      </c>
      <c r="T34" s="70">
        <f t="shared" si="10"/>
        <v>8</v>
      </c>
      <c r="U34" s="70">
        <f t="shared" si="10"/>
        <v>8</v>
      </c>
      <c r="V34" s="70" t="str">
        <f t="shared" si="10"/>
        <v/>
      </c>
      <c r="W34" s="70" t="str">
        <f t="shared" si="10"/>
        <v/>
      </c>
      <c r="X34" s="70">
        <f t="shared" si="10"/>
        <v>8</v>
      </c>
      <c r="Y34" s="70">
        <f t="shared" si="10"/>
        <v>8</v>
      </c>
      <c r="Z34" s="70">
        <f t="shared" si="10"/>
        <v>8</v>
      </c>
      <c r="AA34" s="70">
        <f t="shared" si="10"/>
        <v>8</v>
      </c>
      <c r="AB34" s="70" t="str">
        <f t="shared" si="10"/>
        <v/>
      </c>
      <c r="AC34" s="70" t="str">
        <f t="shared" si="10"/>
        <v/>
      </c>
      <c r="AD34" s="70">
        <f t="shared" si="10"/>
        <v>8</v>
      </c>
      <c r="AE34" s="70">
        <f t="shared" si="10"/>
        <v>8</v>
      </c>
      <c r="AF34" s="70">
        <f t="shared" si="10"/>
        <v>8</v>
      </c>
      <c r="AG34" s="70">
        <f t="shared" si="10"/>
        <v>8</v>
      </c>
      <c r="AH34" s="70"/>
      <c r="AI34" s="70"/>
      <c r="AJ34" s="70"/>
      <c r="AK34" s="162"/>
      <c r="AL34" s="156"/>
      <c r="AM34" s="127"/>
      <c r="AN34" s="130"/>
      <c r="AO34" s="133"/>
      <c r="AP34" s="136"/>
      <c r="AQ34" s="136"/>
      <c r="AR34" s="124"/>
      <c r="AS34" s="124"/>
      <c r="AT34" s="124"/>
      <c r="AU34" s="124"/>
      <c r="AV34" s="124"/>
      <c r="AW34" s="124"/>
      <c r="AX34" s="124"/>
      <c r="AY34" s="95"/>
      <c r="AZ34" s="95"/>
      <c r="BA34" s="98"/>
    </row>
    <row r="35" spans="1:53" ht="15" customHeight="1" x14ac:dyDescent="0.25">
      <c r="A35" s="141"/>
      <c r="B35" s="144"/>
      <c r="C35" s="147"/>
      <c r="D35" s="150"/>
      <c r="E35" s="51"/>
      <c r="F35" s="42" t="str">
        <f t="shared" ref="F35:AJ35" si="11">IF(F36&gt;0,"НУ","")</f>
        <v/>
      </c>
      <c r="G35" s="72" t="str">
        <f t="shared" si="11"/>
        <v/>
      </c>
      <c r="H35" s="72" t="str">
        <f t="shared" si="11"/>
        <v/>
      </c>
      <c r="I35" s="72" t="str">
        <f t="shared" si="11"/>
        <v/>
      </c>
      <c r="J35" s="72" t="str">
        <f t="shared" si="11"/>
        <v/>
      </c>
      <c r="K35" s="72" t="str">
        <f t="shared" si="11"/>
        <v/>
      </c>
      <c r="L35" s="72" t="str">
        <f t="shared" si="11"/>
        <v/>
      </c>
      <c r="M35" s="72" t="str">
        <f t="shared" si="11"/>
        <v/>
      </c>
      <c r="N35" s="72" t="str">
        <f t="shared" si="11"/>
        <v/>
      </c>
      <c r="O35" s="72" t="str">
        <f t="shared" si="11"/>
        <v/>
      </c>
      <c r="P35" s="72" t="str">
        <f t="shared" si="11"/>
        <v/>
      </c>
      <c r="Q35" s="72" t="str">
        <f t="shared" si="11"/>
        <v/>
      </c>
      <c r="R35" s="72" t="str">
        <f t="shared" si="11"/>
        <v/>
      </c>
      <c r="S35" s="72" t="str">
        <f t="shared" si="11"/>
        <v/>
      </c>
      <c r="T35" s="72" t="str">
        <f t="shared" si="11"/>
        <v/>
      </c>
      <c r="U35" s="72" t="str">
        <f t="shared" si="11"/>
        <v/>
      </c>
      <c r="V35" s="72" t="str">
        <f t="shared" si="11"/>
        <v/>
      </c>
      <c r="W35" s="72" t="str">
        <f t="shared" si="11"/>
        <v/>
      </c>
      <c r="X35" s="72" t="str">
        <f t="shared" si="11"/>
        <v/>
      </c>
      <c r="Y35" s="72" t="str">
        <f t="shared" si="11"/>
        <v/>
      </c>
      <c r="Z35" s="72" t="str">
        <f t="shared" si="11"/>
        <v/>
      </c>
      <c r="AA35" s="72" t="str">
        <f t="shared" si="11"/>
        <v/>
      </c>
      <c r="AB35" s="72" t="str">
        <f t="shared" si="11"/>
        <v/>
      </c>
      <c r="AC35" s="72" t="str">
        <f t="shared" si="11"/>
        <v/>
      </c>
      <c r="AD35" s="72" t="str">
        <f t="shared" si="11"/>
        <v/>
      </c>
      <c r="AE35" s="72" t="str">
        <f t="shared" si="11"/>
        <v/>
      </c>
      <c r="AF35" s="72" t="str">
        <f t="shared" si="11"/>
        <v/>
      </c>
      <c r="AG35" s="72" t="str">
        <f t="shared" si="11"/>
        <v/>
      </c>
      <c r="AH35" s="72" t="str">
        <f t="shared" si="11"/>
        <v/>
      </c>
      <c r="AI35" s="72" t="str">
        <f t="shared" si="11"/>
        <v/>
      </c>
      <c r="AJ35" s="72" t="str">
        <f t="shared" si="11"/>
        <v/>
      </c>
      <c r="AK35" s="162"/>
      <c r="AL35" s="156"/>
      <c r="AM35" s="127"/>
      <c r="AN35" s="130"/>
      <c r="AO35" s="133"/>
      <c r="AP35" s="136"/>
      <c r="AQ35" s="136"/>
      <c r="AR35" s="124"/>
      <c r="AS35" s="124"/>
      <c r="AT35" s="124"/>
      <c r="AU35" s="124"/>
      <c r="AV35" s="124"/>
      <c r="AW35" s="124"/>
      <c r="AX35" s="124"/>
      <c r="AY35" s="95"/>
      <c r="AZ35" s="95"/>
      <c r="BA35" s="98"/>
    </row>
    <row r="36" spans="1:53" ht="15" customHeight="1" thickBot="1" x14ac:dyDescent="0.3">
      <c r="A36" s="142"/>
      <c r="B36" s="145"/>
      <c r="C36" s="148"/>
      <c r="D36" s="151"/>
      <c r="E36" s="52"/>
      <c r="F36" s="47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163"/>
      <c r="AL36" s="157"/>
      <c r="AM36" s="128"/>
      <c r="AN36" s="131"/>
      <c r="AO36" s="134"/>
      <c r="AP36" s="137"/>
      <c r="AQ36" s="137"/>
      <c r="AR36" s="125"/>
      <c r="AS36" s="125"/>
      <c r="AT36" s="125"/>
      <c r="AU36" s="125"/>
      <c r="AV36" s="125"/>
      <c r="AW36" s="125"/>
      <c r="AX36" s="125"/>
      <c r="AY36" s="96"/>
      <c r="AZ36" s="96"/>
      <c r="BA36" s="99"/>
    </row>
    <row r="37" spans="1:53" ht="15" customHeight="1" x14ac:dyDescent="0.25">
      <c r="A37" s="140">
        <v>7</v>
      </c>
      <c r="B37" s="143" t="str">
        <f>IFERROR(VLOOKUP($C37,[1]Списки!$A$1:$C$3999,2,0),"")</f>
        <v/>
      </c>
      <c r="C37" s="146"/>
      <c r="D37" s="149" t="str">
        <f>IFERROR(VLOOKUP($C37,[1]Списки!$A$1:$C$3999,3,0),"")</f>
        <v/>
      </c>
      <c r="E37" s="50"/>
      <c r="F37" s="34" t="str">
        <f>VLOOKUP(F$11,[1]Графік!$I$5:$L$32,3,0)</f>
        <v>Р</v>
      </c>
      <c r="G37" s="35" t="str">
        <f>VLOOKUP(G$11,[1]Графік!$I$5:$L$32,3,0)</f>
        <v>Р</v>
      </c>
      <c r="H37" s="35" t="str">
        <f>VLOOKUP(H$11,[1]Графік!$I$5:$L$32,3,0)</f>
        <v>Р</v>
      </c>
      <c r="I37" s="35" t="str">
        <f>VLOOKUP(I$11,[1]Графік!$I$5:$L$32,3,0)</f>
        <v>Р</v>
      </c>
      <c r="J37" s="35" t="str">
        <f>VLOOKUP(J$11,[1]Графік!$I$5:$L$32,3,0)</f>
        <v>ВВ</v>
      </c>
      <c r="K37" s="35" t="str">
        <f>VLOOKUP(K$11,[1]Графік!$I$5:$L$32,3,0)</f>
        <v>ВВ</v>
      </c>
      <c r="L37" s="35" t="str">
        <f>VLOOKUP(L$11,[1]Графік!$I$5:$L$32,3,0)</f>
        <v>Р</v>
      </c>
      <c r="M37" s="35" t="str">
        <f>VLOOKUP(M$11,[1]Графік!$I$5:$L$32,3,0)</f>
        <v>Р</v>
      </c>
      <c r="N37" s="35" t="str">
        <f>VLOOKUP(N$11,[1]Графік!$I$5:$L$32,3,0)</f>
        <v>Р</v>
      </c>
      <c r="O37" s="35" t="str">
        <f>VLOOKUP(O$11,[1]Графік!$I$5:$L$32,3,0)</f>
        <v>Р</v>
      </c>
      <c r="P37" s="35" t="str">
        <f>VLOOKUP(P$11,[1]Графік!$I$5:$L$32,3,0)</f>
        <v>ВВ</v>
      </c>
      <c r="Q37" s="35" t="str">
        <f>VLOOKUP(Q$11,[1]Графік!$I$5:$L$32,3,0)</f>
        <v>ВВ</v>
      </c>
      <c r="R37" s="35" t="str">
        <f>VLOOKUP(R$11,[1]Графік!$I$5:$L$32,3,0)</f>
        <v>Р</v>
      </c>
      <c r="S37" s="35" t="str">
        <f>VLOOKUP(S$11,[1]Графік!$I$5:$L$32,3,0)</f>
        <v>Р</v>
      </c>
      <c r="T37" s="35" t="str">
        <f>VLOOKUP(T$11,[1]Графік!$I$5:$L$32,3,0)</f>
        <v>Р</v>
      </c>
      <c r="U37" s="35" t="str">
        <f>VLOOKUP(U$11,[1]Графік!$I$5:$L$32,3,0)</f>
        <v>Р</v>
      </c>
      <c r="V37" s="35" t="str">
        <f>VLOOKUP(V$11,[1]Графік!$I$5:$L$32,3,0)</f>
        <v>ВВ</v>
      </c>
      <c r="W37" s="35" t="str">
        <f>VLOOKUP(W$11,[1]Графік!$I$5:$L$32,3,0)</f>
        <v>ВВ</v>
      </c>
      <c r="X37" s="35" t="str">
        <f>VLOOKUP(X$11,[1]Графік!$I$5:$L$32,3,0)</f>
        <v>Р</v>
      </c>
      <c r="Y37" s="35" t="str">
        <f>VLOOKUP(Y$11,[1]Графік!$I$5:$L$32,3,0)</f>
        <v>Р</v>
      </c>
      <c r="Z37" s="35" t="str">
        <f>VLOOKUP(Z$11,[1]Графік!$I$5:$L$32,3,0)</f>
        <v>Р</v>
      </c>
      <c r="AA37" s="35" t="str">
        <f>VLOOKUP(AA$11,[1]Графік!$I$5:$L$32,3,0)</f>
        <v>Р</v>
      </c>
      <c r="AB37" s="35" t="str">
        <f>VLOOKUP(AB$11,[1]Графік!$I$5:$L$32,3,0)</f>
        <v>ВВ</v>
      </c>
      <c r="AC37" s="35" t="str">
        <f>VLOOKUP(AC$11,[1]Графік!$I$5:$L$32,3,0)</f>
        <v>ВВ</v>
      </c>
      <c r="AD37" s="35" t="str">
        <f>VLOOKUP(AD$11,[1]Графік!$I$5:$L$32,3,0)</f>
        <v>Р</v>
      </c>
      <c r="AE37" s="35" t="str">
        <f>VLOOKUP(AE$11,[1]Графік!$I$5:$L$32,3,0)</f>
        <v>Р</v>
      </c>
      <c r="AF37" s="35" t="str">
        <f>VLOOKUP(AF$11,[1]Графік!$I$5:$L$32,3,0)</f>
        <v>Р</v>
      </c>
      <c r="AG37" s="35" t="str">
        <f>VLOOKUP(AG$11,[1]Графік!$I$5:$L$32,3,0)</f>
        <v>Р</v>
      </c>
      <c r="AH37" s="35"/>
      <c r="AI37" s="35"/>
      <c r="AJ37" s="35"/>
      <c r="AK37" s="162">
        <f ca="1">SUMIF($F37:$AJ40,"Р",$F38:$AJ38)</f>
        <v>160</v>
      </c>
      <c r="AL37" s="156">
        <f ca="1">SUMIF($F39:$AJ40,"НУ",$F40:$AJ40)</f>
        <v>0</v>
      </c>
      <c r="AM37" s="127">
        <f ca="1">SUMIF(F37:AJ40,"РВ",F38:AJ38)</f>
        <v>0</v>
      </c>
      <c r="AN37" s="130">
        <f ca="1">AK37+AL37+AM37</f>
        <v>160</v>
      </c>
      <c r="AO37" s="133">
        <f ca="1">AK37/8</f>
        <v>20</v>
      </c>
      <c r="AP37" s="136">
        <f>COUNTIF($F37:$AJ40,"=ВВ")</f>
        <v>8</v>
      </c>
      <c r="AQ37" s="136">
        <f>COUNTIF($F37:$AJ40,"=В")</f>
        <v>0</v>
      </c>
      <c r="AR37" s="124">
        <f>COUNTIF($F37:$AJ40,"=НА")</f>
        <v>0</v>
      </c>
      <c r="AS37" s="124">
        <f>COUNTIF(F37:AJ40,"=ТН")</f>
        <v>0</v>
      </c>
      <c r="AT37" s="124">
        <f>COUNTIF($F37:$AJ40,"=ВД")</f>
        <v>0</v>
      </c>
      <c r="AU37" s="124">
        <f>COUNTIF($F37:$AJ40,"=ВП")</f>
        <v>0</v>
      </c>
      <c r="AV37" s="124">
        <f>COUNTIF($F37:$AJ40,"=ДД")</f>
        <v>0</v>
      </c>
      <c r="AW37" s="124">
        <f>COUNTIF($F37:$AJ40,"=П")</f>
        <v>0</v>
      </c>
      <c r="AX37" s="124">
        <f>COUNTIF($F37:$AJ40,"=ПР")</f>
        <v>0</v>
      </c>
      <c r="AY37" s="95">
        <f>COUNTIF($F37:$AJ40,"=І")</f>
        <v>0</v>
      </c>
      <c r="AZ37" s="95">
        <f>COUNTIF($F37:$AJ40,"=НЗ")</f>
        <v>0</v>
      </c>
      <c r="BA37" s="97" t="str">
        <f>IF(C37&gt;1,[1]Графік!$L$36,"")</f>
        <v/>
      </c>
    </row>
    <row r="38" spans="1:53" ht="15" customHeight="1" x14ac:dyDescent="0.25">
      <c r="A38" s="141"/>
      <c r="B38" s="144"/>
      <c r="C38" s="147"/>
      <c r="D38" s="150"/>
      <c r="E38" s="51"/>
      <c r="F38" s="38">
        <f t="shared" ref="F38:AG38" si="12">IF(F37="Р",8,"")</f>
        <v>8</v>
      </c>
      <c r="G38" s="70">
        <f t="shared" si="12"/>
        <v>8</v>
      </c>
      <c r="H38" s="70">
        <f t="shared" si="12"/>
        <v>8</v>
      </c>
      <c r="I38" s="70">
        <f t="shared" si="12"/>
        <v>8</v>
      </c>
      <c r="J38" s="70" t="str">
        <f t="shared" si="12"/>
        <v/>
      </c>
      <c r="K38" s="70" t="str">
        <f t="shared" si="12"/>
        <v/>
      </c>
      <c r="L38" s="70">
        <f t="shared" si="12"/>
        <v>8</v>
      </c>
      <c r="M38" s="70">
        <f t="shared" si="12"/>
        <v>8</v>
      </c>
      <c r="N38" s="70">
        <f t="shared" si="12"/>
        <v>8</v>
      </c>
      <c r="O38" s="70">
        <f t="shared" si="12"/>
        <v>8</v>
      </c>
      <c r="P38" s="70" t="str">
        <f t="shared" si="12"/>
        <v/>
      </c>
      <c r="Q38" s="70" t="str">
        <f t="shared" si="12"/>
        <v/>
      </c>
      <c r="R38" s="70">
        <f t="shared" si="12"/>
        <v>8</v>
      </c>
      <c r="S38" s="70">
        <f t="shared" si="12"/>
        <v>8</v>
      </c>
      <c r="T38" s="70">
        <f t="shared" si="12"/>
        <v>8</v>
      </c>
      <c r="U38" s="70">
        <f t="shared" si="12"/>
        <v>8</v>
      </c>
      <c r="V38" s="70" t="str">
        <f t="shared" si="12"/>
        <v/>
      </c>
      <c r="W38" s="70" t="str">
        <f t="shared" si="12"/>
        <v/>
      </c>
      <c r="X38" s="70">
        <f t="shared" si="12"/>
        <v>8</v>
      </c>
      <c r="Y38" s="70">
        <f t="shared" si="12"/>
        <v>8</v>
      </c>
      <c r="Z38" s="70">
        <f t="shared" si="12"/>
        <v>8</v>
      </c>
      <c r="AA38" s="70">
        <f t="shared" si="12"/>
        <v>8</v>
      </c>
      <c r="AB38" s="70" t="str">
        <f t="shared" si="12"/>
        <v/>
      </c>
      <c r="AC38" s="70" t="str">
        <f t="shared" si="12"/>
        <v/>
      </c>
      <c r="AD38" s="70">
        <f t="shared" si="12"/>
        <v>8</v>
      </c>
      <c r="AE38" s="70">
        <f t="shared" si="12"/>
        <v>8</v>
      </c>
      <c r="AF38" s="70">
        <f t="shared" si="12"/>
        <v>8</v>
      </c>
      <c r="AG38" s="70">
        <f t="shared" si="12"/>
        <v>8</v>
      </c>
      <c r="AH38" s="70"/>
      <c r="AI38" s="70"/>
      <c r="AJ38" s="70"/>
      <c r="AK38" s="162"/>
      <c r="AL38" s="156"/>
      <c r="AM38" s="127"/>
      <c r="AN38" s="130"/>
      <c r="AO38" s="133"/>
      <c r="AP38" s="136"/>
      <c r="AQ38" s="136"/>
      <c r="AR38" s="124"/>
      <c r="AS38" s="124"/>
      <c r="AT38" s="124"/>
      <c r="AU38" s="124"/>
      <c r="AV38" s="124"/>
      <c r="AW38" s="124"/>
      <c r="AX38" s="124"/>
      <c r="AY38" s="95"/>
      <c r="AZ38" s="95"/>
      <c r="BA38" s="98"/>
    </row>
    <row r="39" spans="1:53" ht="15" customHeight="1" x14ac:dyDescent="0.25">
      <c r="A39" s="141"/>
      <c r="B39" s="144"/>
      <c r="C39" s="147"/>
      <c r="D39" s="150"/>
      <c r="E39" s="51"/>
      <c r="F39" s="42" t="str">
        <f t="shared" ref="F39:AJ39" si="13">IF(F40&gt;0,"НУ","")</f>
        <v/>
      </c>
      <c r="G39" s="72" t="str">
        <f t="shared" si="13"/>
        <v/>
      </c>
      <c r="H39" s="72" t="str">
        <f t="shared" si="13"/>
        <v/>
      </c>
      <c r="I39" s="72" t="str">
        <f t="shared" si="13"/>
        <v/>
      </c>
      <c r="J39" s="72" t="str">
        <f t="shared" si="13"/>
        <v/>
      </c>
      <c r="K39" s="72" t="str">
        <f t="shared" si="13"/>
        <v/>
      </c>
      <c r="L39" s="72" t="str">
        <f t="shared" si="13"/>
        <v/>
      </c>
      <c r="M39" s="72" t="str">
        <f t="shared" si="13"/>
        <v/>
      </c>
      <c r="N39" s="72" t="str">
        <f t="shared" si="13"/>
        <v/>
      </c>
      <c r="O39" s="72" t="str">
        <f t="shared" si="13"/>
        <v/>
      </c>
      <c r="P39" s="72" t="str">
        <f t="shared" si="13"/>
        <v/>
      </c>
      <c r="Q39" s="72" t="str">
        <f t="shared" si="13"/>
        <v/>
      </c>
      <c r="R39" s="72" t="str">
        <f t="shared" si="13"/>
        <v/>
      </c>
      <c r="S39" s="72" t="str">
        <f t="shared" si="13"/>
        <v/>
      </c>
      <c r="T39" s="72" t="str">
        <f t="shared" si="13"/>
        <v/>
      </c>
      <c r="U39" s="72" t="str">
        <f t="shared" si="13"/>
        <v/>
      </c>
      <c r="V39" s="72" t="str">
        <f t="shared" si="13"/>
        <v/>
      </c>
      <c r="W39" s="72" t="str">
        <f t="shared" si="13"/>
        <v/>
      </c>
      <c r="X39" s="72" t="str">
        <f t="shared" si="13"/>
        <v/>
      </c>
      <c r="Y39" s="72" t="str">
        <f t="shared" si="13"/>
        <v/>
      </c>
      <c r="Z39" s="72" t="str">
        <f t="shared" si="13"/>
        <v/>
      </c>
      <c r="AA39" s="72" t="str">
        <f t="shared" si="13"/>
        <v/>
      </c>
      <c r="AB39" s="72" t="str">
        <f t="shared" si="13"/>
        <v/>
      </c>
      <c r="AC39" s="72" t="str">
        <f t="shared" si="13"/>
        <v/>
      </c>
      <c r="AD39" s="72" t="str">
        <f t="shared" si="13"/>
        <v/>
      </c>
      <c r="AE39" s="72" t="str">
        <f t="shared" si="13"/>
        <v/>
      </c>
      <c r="AF39" s="72" t="str">
        <f t="shared" si="13"/>
        <v/>
      </c>
      <c r="AG39" s="72" t="str">
        <f t="shared" si="13"/>
        <v/>
      </c>
      <c r="AH39" s="72" t="str">
        <f t="shared" si="13"/>
        <v/>
      </c>
      <c r="AI39" s="72" t="str">
        <f t="shared" si="13"/>
        <v/>
      </c>
      <c r="AJ39" s="72" t="str">
        <f t="shared" si="13"/>
        <v/>
      </c>
      <c r="AK39" s="162"/>
      <c r="AL39" s="156"/>
      <c r="AM39" s="127"/>
      <c r="AN39" s="130"/>
      <c r="AO39" s="133"/>
      <c r="AP39" s="136"/>
      <c r="AQ39" s="136"/>
      <c r="AR39" s="124"/>
      <c r="AS39" s="124"/>
      <c r="AT39" s="124"/>
      <c r="AU39" s="124"/>
      <c r="AV39" s="124"/>
      <c r="AW39" s="124"/>
      <c r="AX39" s="124"/>
      <c r="AY39" s="95"/>
      <c r="AZ39" s="95"/>
      <c r="BA39" s="98"/>
    </row>
    <row r="40" spans="1:53" ht="15" customHeight="1" thickBot="1" x14ac:dyDescent="0.3">
      <c r="A40" s="142"/>
      <c r="B40" s="145"/>
      <c r="C40" s="148"/>
      <c r="D40" s="151"/>
      <c r="E40" s="52"/>
      <c r="F40" s="47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163"/>
      <c r="AL40" s="157"/>
      <c r="AM40" s="128"/>
      <c r="AN40" s="131"/>
      <c r="AO40" s="134"/>
      <c r="AP40" s="137"/>
      <c r="AQ40" s="137"/>
      <c r="AR40" s="125"/>
      <c r="AS40" s="125"/>
      <c r="AT40" s="125"/>
      <c r="AU40" s="125"/>
      <c r="AV40" s="125"/>
      <c r="AW40" s="125"/>
      <c r="AX40" s="125"/>
      <c r="AY40" s="96"/>
      <c r="AZ40" s="96"/>
      <c r="BA40" s="99"/>
    </row>
    <row r="41" spans="1:53" ht="15" customHeight="1" x14ac:dyDescent="0.25">
      <c r="A41" s="140">
        <v>8</v>
      </c>
      <c r="B41" s="143" t="str">
        <f>IFERROR(VLOOKUP($C41,[1]Списки!$A$1:$C$3999,2,0),"")</f>
        <v/>
      </c>
      <c r="C41" s="146"/>
      <c r="D41" s="149" t="str">
        <f>IFERROR(VLOOKUP($C41,[1]Списки!$A$1:$C$3999,3,0),"")</f>
        <v/>
      </c>
      <c r="E41" s="50"/>
      <c r="F41" s="34" t="str">
        <f>VLOOKUP(F$11,[1]Графік!$I$5:$L$32,3,0)</f>
        <v>Р</v>
      </c>
      <c r="G41" s="35" t="str">
        <f>VLOOKUP(G$11,[1]Графік!$I$5:$L$32,3,0)</f>
        <v>Р</v>
      </c>
      <c r="H41" s="35" t="str">
        <f>VLOOKUP(H$11,[1]Графік!$I$5:$L$32,3,0)</f>
        <v>Р</v>
      </c>
      <c r="I41" s="35" t="str">
        <f>VLOOKUP(I$11,[1]Графік!$I$5:$L$32,3,0)</f>
        <v>Р</v>
      </c>
      <c r="J41" s="35" t="str">
        <f>VLOOKUP(J$11,[1]Графік!$I$5:$L$32,3,0)</f>
        <v>ВВ</v>
      </c>
      <c r="K41" s="35" t="str">
        <f>VLOOKUP(K$11,[1]Графік!$I$5:$L$32,3,0)</f>
        <v>ВВ</v>
      </c>
      <c r="L41" s="35" t="str">
        <f>VLOOKUP(L$11,[1]Графік!$I$5:$L$32,3,0)</f>
        <v>Р</v>
      </c>
      <c r="M41" s="35" t="str">
        <f>VLOOKUP(M$11,[1]Графік!$I$5:$L$32,3,0)</f>
        <v>Р</v>
      </c>
      <c r="N41" s="35" t="str">
        <f>VLOOKUP(N$11,[1]Графік!$I$5:$L$32,3,0)</f>
        <v>Р</v>
      </c>
      <c r="O41" s="35" t="str">
        <f>VLOOKUP(O$11,[1]Графік!$I$5:$L$32,3,0)</f>
        <v>Р</v>
      </c>
      <c r="P41" s="35" t="str">
        <f>VLOOKUP(P$11,[1]Графік!$I$5:$L$32,3,0)</f>
        <v>ВВ</v>
      </c>
      <c r="Q41" s="35" t="str">
        <f>VLOOKUP(Q$11,[1]Графік!$I$5:$L$32,3,0)</f>
        <v>ВВ</v>
      </c>
      <c r="R41" s="35" t="str">
        <f>VLOOKUP(R$11,[1]Графік!$I$5:$L$32,3,0)</f>
        <v>Р</v>
      </c>
      <c r="S41" s="35" t="str">
        <f>VLOOKUP(S$11,[1]Графік!$I$5:$L$32,3,0)</f>
        <v>Р</v>
      </c>
      <c r="T41" s="35" t="str">
        <f>VLOOKUP(T$11,[1]Графік!$I$5:$L$32,3,0)</f>
        <v>Р</v>
      </c>
      <c r="U41" s="35" t="str">
        <f>VLOOKUP(U$11,[1]Графік!$I$5:$L$32,3,0)</f>
        <v>Р</v>
      </c>
      <c r="V41" s="35" t="str">
        <f>VLOOKUP(V$11,[1]Графік!$I$5:$L$32,3,0)</f>
        <v>ВВ</v>
      </c>
      <c r="W41" s="35" t="str">
        <f>VLOOKUP(W$11,[1]Графік!$I$5:$L$32,3,0)</f>
        <v>ВВ</v>
      </c>
      <c r="X41" s="35" t="str">
        <f>VLOOKUP(X$11,[1]Графік!$I$5:$L$32,3,0)</f>
        <v>Р</v>
      </c>
      <c r="Y41" s="35" t="str">
        <f>VLOOKUP(Y$11,[1]Графік!$I$5:$L$32,3,0)</f>
        <v>Р</v>
      </c>
      <c r="Z41" s="35" t="str">
        <f>VLOOKUP(Z$11,[1]Графік!$I$5:$L$32,3,0)</f>
        <v>Р</v>
      </c>
      <c r="AA41" s="35" t="str">
        <f>VLOOKUP(AA$11,[1]Графік!$I$5:$L$32,3,0)</f>
        <v>Р</v>
      </c>
      <c r="AB41" s="35" t="str">
        <f>VLOOKUP(AB$11,[1]Графік!$I$5:$L$32,3,0)</f>
        <v>ВВ</v>
      </c>
      <c r="AC41" s="35" t="str">
        <f>VLOOKUP(AC$11,[1]Графік!$I$5:$L$32,3,0)</f>
        <v>ВВ</v>
      </c>
      <c r="AD41" s="35" t="str">
        <f>VLOOKUP(AD$11,[1]Графік!$I$5:$L$32,3,0)</f>
        <v>Р</v>
      </c>
      <c r="AE41" s="35" t="str">
        <f>VLOOKUP(AE$11,[1]Графік!$I$5:$L$32,3,0)</f>
        <v>Р</v>
      </c>
      <c r="AF41" s="35" t="str">
        <f>VLOOKUP(AF$11,[1]Графік!$I$5:$L$32,3,0)</f>
        <v>Р</v>
      </c>
      <c r="AG41" s="35" t="str">
        <f>VLOOKUP(AG$11,[1]Графік!$I$5:$L$32,3,0)</f>
        <v>Р</v>
      </c>
      <c r="AH41" s="35"/>
      <c r="AI41" s="35"/>
      <c r="AJ41" s="35"/>
      <c r="AK41" s="162">
        <f ca="1">SUMIF($F41:$AJ44,"Р",$F42:$AJ42)</f>
        <v>160</v>
      </c>
      <c r="AL41" s="156">
        <f ca="1">SUMIF($F43:$AJ44,"НУ",$F44:$AJ44)</f>
        <v>0</v>
      </c>
      <c r="AM41" s="127">
        <f ca="1">SUMIF(F41:AJ44,"РВ",F42:AJ42)</f>
        <v>0</v>
      </c>
      <c r="AN41" s="130">
        <f ca="1">AK41+AL41+AM41</f>
        <v>160</v>
      </c>
      <c r="AO41" s="133">
        <f ca="1">AK41/8</f>
        <v>20</v>
      </c>
      <c r="AP41" s="136">
        <f>COUNTIF($F41:$AJ44,"=ВВ")</f>
        <v>8</v>
      </c>
      <c r="AQ41" s="136">
        <f>COUNTIF($F41:$AJ44,"=В")</f>
        <v>0</v>
      </c>
      <c r="AR41" s="124">
        <f>COUNTIF($F41:$AJ44,"=НА")</f>
        <v>0</v>
      </c>
      <c r="AS41" s="124">
        <f>COUNTIF(F41:AJ44,"=ТН")</f>
        <v>0</v>
      </c>
      <c r="AT41" s="124">
        <f>COUNTIF($F41:$AJ44,"=ВД")</f>
        <v>0</v>
      </c>
      <c r="AU41" s="124">
        <f>COUNTIF($F41:$AJ44,"=ВП")</f>
        <v>0</v>
      </c>
      <c r="AV41" s="124">
        <f>COUNTIF($F41:$AJ44,"=ДД")</f>
        <v>0</v>
      </c>
      <c r="AW41" s="124">
        <f>COUNTIF($F41:$AJ44,"=П")</f>
        <v>0</v>
      </c>
      <c r="AX41" s="124">
        <f>COUNTIF($F41:$AJ44,"=ПР")</f>
        <v>0</v>
      </c>
      <c r="AY41" s="95">
        <f>COUNTIF($F41:$AJ44,"=І")</f>
        <v>0</v>
      </c>
      <c r="AZ41" s="95">
        <f>COUNTIF($F41:$AJ44,"=НЗ")</f>
        <v>0</v>
      </c>
      <c r="BA41" s="97" t="str">
        <f>IF(C41&gt;1,[1]Графік!$L$36,"")</f>
        <v/>
      </c>
    </row>
    <row r="42" spans="1:53" ht="15" customHeight="1" x14ac:dyDescent="0.25">
      <c r="A42" s="141"/>
      <c r="B42" s="144"/>
      <c r="C42" s="147"/>
      <c r="D42" s="150"/>
      <c r="E42" s="51"/>
      <c r="F42" s="38">
        <f t="shared" ref="F42:AG42" si="14">IF(F41="Р",8,"")</f>
        <v>8</v>
      </c>
      <c r="G42" s="70">
        <f t="shared" si="14"/>
        <v>8</v>
      </c>
      <c r="H42" s="70">
        <f t="shared" si="14"/>
        <v>8</v>
      </c>
      <c r="I42" s="70">
        <f t="shared" si="14"/>
        <v>8</v>
      </c>
      <c r="J42" s="70" t="str">
        <f t="shared" si="14"/>
        <v/>
      </c>
      <c r="K42" s="70" t="str">
        <f t="shared" si="14"/>
        <v/>
      </c>
      <c r="L42" s="70">
        <f t="shared" si="14"/>
        <v>8</v>
      </c>
      <c r="M42" s="70">
        <f t="shared" si="14"/>
        <v>8</v>
      </c>
      <c r="N42" s="70">
        <f t="shared" si="14"/>
        <v>8</v>
      </c>
      <c r="O42" s="70">
        <f t="shared" si="14"/>
        <v>8</v>
      </c>
      <c r="P42" s="70" t="str">
        <f t="shared" si="14"/>
        <v/>
      </c>
      <c r="Q42" s="70" t="str">
        <f t="shared" si="14"/>
        <v/>
      </c>
      <c r="R42" s="70">
        <f t="shared" si="14"/>
        <v>8</v>
      </c>
      <c r="S42" s="70">
        <f t="shared" si="14"/>
        <v>8</v>
      </c>
      <c r="T42" s="70">
        <f t="shared" si="14"/>
        <v>8</v>
      </c>
      <c r="U42" s="70">
        <f t="shared" si="14"/>
        <v>8</v>
      </c>
      <c r="V42" s="70" t="str">
        <f t="shared" si="14"/>
        <v/>
      </c>
      <c r="W42" s="70" t="str">
        <f t="shared" si="14"/>
        <v/>
      </c>
      <c r="X42" s="70">
        <f t="shared" si="14"/>
        <v>8</v>
      </c>
      <c r="Y42" s="70">
        <f t="shared" si="14"/>
        <v>8</v>
      </c>
      <c r="Z42" s="70">
        <f t="shared" si="14"/>
        <v>8</v>
      </c>
      <c r="AA42" s="70">
        <f t="shared" si="14"/>
        <v>8</v>
      </c>
      <c r="AB42" s="70" t="str">
        <f t="shared" si="14"/>
        <v/>
      </c>
      <c r="AC42" s="70" t="str">
        <f t="shared" si="14"/>
        <v/>
      </c>
      <c r="AD42" s="70">
        <f t="shared" si="14"/>
        <v>8</v>
      </c>
      <c r="AE42" s="70">
        <f t="shared" si="14"/>
        <v>8</v>
      </c>
      <c r="AF42" s="70">
        <f t="shared" si="14"/>
        <v>8</v>
      </c>
      <c r="AG42" s="70">
        <f t="shared" si="14"/>
        <v>8</v>
      </c>
      <c r="AH42" s="70"/>
      <c r="AI42" s="70"/>
      <c r="AJ42" s="70"/>
      <c r="AK42" s="162"/>
      <c r="AL42" s="156"/>
      <c r="AM42" s="127"/>
      <c r="AN42" s="130"/>
      <c r="AO42" s="133"/>
      <c r="AP42" s="136"/>
      <c r="AQ42" s="136"/>
      <c r="AR42" s="124"/>
      <c r="AS42" s="124"/>
      <c r="AT42" s="124"/>
      <c r="AU42" s="124"/>
      <c r="AV42" s="124"/>
      <c r="AW42" s="124"/>
      <c r="AX42" s="124"/>
      <c r="AY42" s="95"/>
      <c r="AZ42" s="95"/>
      <c r="BA42" s="98"/>
    </row>
    <row r="43" spans="1:53" ht="15" customHeight="1" x14ac:dyDescent="0.25">
      <c r="A43" s="141"/>
      <c r="B43" s="144"/>
      <c r="C43" s="147"/>
      <c r="D43" s="150"/>
      <c r="E43" s="51"/>
      <c r="F43" s="42" t="str">
        <f t="shared" ref="F43:AJ43" si="15">IF(F44&gt;0,"НУ","")</f>
        <v/>
      </c>
      <c r="G43" s="72" t="str">
        <f t="shared" si="15"/>
        <v/>
      </c>
      <c r="H43" s="72" t="str">
        <f t="shared" si="15"/>
        <v/>
      </c>
      <c r="I43" s="72" t="str">
        <f t="shared" si="15"/>
        <v/>
      </c>
      <c r="J43" s="72" t="str">
        <f t="shared" si="15"/>
        <v/>
      </c>
      <c r="K43" s="72" t="str">
        <f t="shared" si="15"/>
        <v/>
      </c>
      <c r="L43" s="72" t="str">
        <f t="shared" si="15"/>
        <v/>
      </c>
      <c r="M43" s="72" t="str">
        <f t="shared" si="15"/>
        <v/>
      </c>
      <c r="N43" s="72" t="str">
        <f t="shared" si="15"/>
        <v/>
      </c>
      <c r="O43" s="72" t="str">
        <f t="shared" si="15"/>
        <v/>
      </c>
      <c r="P43" s="72" t="str">
        <f t="shared" si="15"/>
        <v/>
      </c>
      <c r="Q43" s="72" t="str">
        <f t="shared" si="15"/>
        <v/>
      </c>
      <c r="R43" s="72" t="str">
        <f t="shared" si="15"/>
        <v/>
      </c>
      <c r="S43" s="72" t="str">
        <f t="shared" si="15"/>
        <v/>
      </c>
      <c r="T43" s="72" t="str">
        <f t="shared" si="15"/>
        <v/>
      </c>
      <c r="U43" s="72" t="str">
        <f t="shared" si="15"/>
        <v/>
      </c>
      <c r="V43" s="72" t="str">
        <f t="shared" si="15"/>
        <v/>
      </c>
      <c r="W43" s="72" t="str">
        <f t="shared" si="15"/>
        <v/>
      </c>
      <c r="X43" s="72" t="str">
        <f t="shared" si="15"/>
        <v/>
      </c>
      <c r="Y43" s="72" t="str">
        <f t="shared" si="15"/>
        <v/>
      </c>
      <c r="Z43" s="72" t="str">
        <f t="shared" si="15"/>
        <v/>
      </c>
      <c r="AA43" s="72" t="str">
        <f t="shared" si="15"/>
        <v/>
      </c>
      <c r="AB43" s="72" t="str">
        <f t="shared" si="15"/>
        <v/>
      </c>
      <c r="AC43" s="72" t="str">
        <f t="shared" si="15"/>
        <v/>
      </c>
      <c r="AD43" s="72" t="str">
        <f t="shared" si="15"/>
        <v/>
      </c>
      <c r="AE43" s="72" t="str">
        <f t="shared" si="15"/>
        <v/>
      </c>
      <c r="AF43" s="72" t="str">
        <f t="shared" si="15"/>
        <v/>
      </c>
      <c r="AG43" s="72" t="str">
        <f t="shared" si="15"/>
        <v/>
      </c>
      <c r="AH43" s="72" t="str">
        <f t="shared" si="15"/>
        <v/>
      </c>
      <c r="AI43" s="72" t="str">
        <f t="shared" si="15"/>
        <v/>
      </c>
      <c r="AJ43" s="72" t="str">
        <f t="shared" si="15"/>
        <v/>
      </c>
      <c r="AK43" s="162"/>
      <c r="AL43" s="156"/>
      <c r="AM43" s="127"/>
      <c r="AN43" s="130"/>
      <c r="AO43" s="133"/>
      <c r="AP43" s="136"/>
      <c r="AQ43" s="136"/>
      <c r="AR43" s="124"/>
      <c r="AS43" s="124"/>
      <c r="AT43" s="124"/>
      <c r="AU43" s="124"/>
      <c r="AV43" s="124"/>
      <c r="AW43" s="124"/>
      <c r="AX43" s="124"/>
      <c r="AY43" s="95"/>
      <c r="AZ43" s="95"/>
      <c r="BA43" s="98"/>
    </row>
    <row r="44" spans="1:53" ht="15" customHeight="1" thickBot="1" x14ac:dyDescent="0.3">
      <c r="A44" s="142"/>
      <c r="B44" s="145"/>
      <c r="C44" s="148"/>
      <c r="D44" s="151"/>
      <c r="E44" s="52"/>
      <c r="F44" s="47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163"/>
      <c r="AL44" s="157"/>
      <c r="AM44" s="128"/>
      <c r="AN44" s="131"/>
      <c r="AO44" s="134"/>
      <c r="AP44" s="137"/>
      <c r="AQ44" s="137"/>
      <c r="AR44" s="125"/>
      <c r="AS44" s="125"/>
      <c r="AT44" s="125"/>
      <c r="AU44" s="125"/>
      <c r="AV44" s="125"/>
      <c r="AW44" s="125"/>
      <c r="AX44" s="125"/>
      <c r="AY44" s="96"/>
      <c r="AZ44" s="96"/>
      <c r="BA44" s="99"/>
    </row>
    <row r="45" spans="1:53" ht="15" customHeight="1" x14ac:dyDescent="0.25">
      <c r="A45" s="140">
        <v>9</v>
      </c>
      <c r="B45" s="143" t="str">
        <f>IFERROR(VLOOKUP($C45,[1]Списки!$A$1:$C$3999,2,0),"")</f>
        <v/>
      </c>
      <c r="C45" s="146"/>
      <c r="D45" s="149" t="str">
        <f>IFERROR(VLOOKUP($C45,[1]Списки!$A$1:$C$3999,3,0),"")</f>
        <v/>
      </c>
      <c r="E45" s="50"/>
      <c r="F45" s="34" t="str">
        <f>VLOOKUP(F$11,[1]Графік!$I$5:$L$32,3,0)</f>
        <v>Р</v>
      </c>
      <c r="G45" s="35" t="str">
        <f>VLOOKUP(G$11,[1]Графік!$I$5:$L$32,3,0)</f>
        <v>Р</v>
      </c>
      <c r="H45" s="35" t="str">
        <f>VLOOKUP(H$11,[1]Графік!$I$5:$L$32,3,0)</f>
        <v>Р</v>
      </c>
      <c r="I45" s="35" t="str">
        <f>VLOOKUP(I$11,[1]Графік!$I$5:$L$32,3,0)</f>
        <v>Р</v>
      </c>
      <c r="J45" s="35" t="str">
        <f>VLOOKUP(J$11,[1]Графік!$I$5:$L$32,3,0)</f>
        <v>ВВ</v>
      </c>
      <c r="K45" s="35" t="str">
        <f>VLOOKUP(K$11,[1]Графік!$I$5:$L$32,3,0)</f>
        <v>ВВ</v>
      </c>
      <c r="L45" s="35" t="str">
        <f>VLOOKUP(L$11,[1]Графік!$I$5:$L$32,3,0)</f>
        <v>Р</v>
      </c>
      <c r="M45" s="35" t="str">
        <f>VLOOKUP(M$11,[1]Графік!$I$5:$L$32,3,0)</f>
        <v>Р</v>
      </c>
      <c r="N45" s="35" t="str">
        <f>VLOOKUP(N$11,[1]Графік!$I$5:$L$32,3,0)</f>
        <v>Р</v>
      </c>
      <c r="O45" s="35" t="str">
        <f>VLOOKUP(O$11,[1]Графік!$I$5:$L$32,3,0)</f>
        <v>Р</v>
      </c>
      <c r="P45" s="35" t="str">
        <f>VLOOKUP(P$11,[1]Графік!$I$5:$L$32,3,0)</f>
        <v>ВВ</v>
      </c>
      <c r="Q45" s="35" t="str">
        <f>VLOOKUP(Q$11,[1]Графік!$I$5:$L$32,3,0)</f>
        <v>ВВ</v>
      </c>
      <c r="R45" s="35" t="str">
        <f>VLOOKUP(R$11,[1]Графік!$I$5:$L$32,3,0)</f>
        <v>Р</v>
      </c>
      <c r="S45" s="35" t="str">
        <f>VLOOKUP(S$11,[1]Графік!$I$5:$L$32,3,0)</f>
        <v>Р</v>
      </c>
      <c r="T45" s="35" t="str">
        <f>VLOOKUP(T$11,[1]Графік!$I$5:$L$32,3,0)</f>
        <v>Р</v>
      </c>
      <c r="U45" s="35" t="str">
        <f>VLOOKUP(U$11,[1]Графік!$I$5:$L$32,3,0)</f>
        <v>Р</v>
      </c>
      <c r="V45" s="35" t="str">
        <f>VLOOKUP(V$11,[1]Графік!$I$5:$L$32,3,0)</f>
        <v>ВВ</v>
      </c>
      <c r="W45" s="35" t="str">
        <f>VLOOKUP(W$11,[1]Графік!$I$5:$L$32,3,0)</f>
        <v>ВВ</v>
      </c>
      <c r="X45" s="35" t="str">
        <f>VLOOKUP(X$11,[1]Графік!$I$5:$L$32,3,0)</f>
        <v>Р</v>
      </c>
      <c r="Y45" s="35" t="str">
        <f>VLOOKUP(Y$11,[1]Графік!$I$5:$L$32,3,0)</f>
        <v>Р</v>
      </c>
      <c r="Z45" s="35" t="str">
        <f>VLOOKUP(Z$11,[1]Графік!$I$5:$L$32,3,0)</f>
        <v>Р</v>
      </c>
      <c r="AA45" s="35" t="str">
        <f>VLOOKUP(AA$11,[1]Графік!$I$5:$L$32,3,0)</f>
        <v>Р</v>
      </c>
      <c r="AB45" s="35" t="str">
        <f>VLOOKUP(AB$11,[1]Графік!$I$5:$L$32,3,0)</f>
        <v>ВВ</v>
      </c>
      <c r="AC45" s="35" t="str">
        <f>VLOOKUP(AC$11,[1]Графік!$I$5:$L$32,3,0)</f>
        <v>ВВ</v>
      </c>
      <c r="AD45" s="35" t="str">
        <f>VLOOKUP(AD$11,[1]Графік!$I$5:$L$32,3,0)</f>
        <v>Р</v>
      </c>
      <c r="AE45" s="35" t="str">
        <f>VLOOKUP(AE$11,[1]Графік!$I$5:$L$32,3,0)</f>
        <v>Р</v>
      </c>
      <c r="AF45" s="35" t="str">
        <f>VLOOKUP(AF$11,[1]Графік!$I$5:$L$32,3,0)</f>
        <v>Р</v>
      </c>
      <c r="AG45" s="35" t="str">
        <f>VLOOKUP(AG$11,[1]Графік!$I$5:$L$32,3,0)</f>
        <v>Р</v>
      </c>
      <c r="AH45" s="35"/>
      <c r="AI45" s="35"/>
      <c r="AJ45" s="35"/>
      <c r="AK45" s="162">
        <f ca="1">SUMIF($F45:$AJ48,"Р",$F46:$AJ46)</f>
        <v>160</v>
      </c>
      <c r="AL45" s="156">
        <f ca="1">SUMIF($F47:$AJ48,"НУ",$F48:$AJ48)</f>
        <v>0</v>
      </c>
      <c r="AM45" s="127">
        <f ca="1">SUMIF(F45:AJ48,"РВ",F46:AJ46)</f>
        <v>0</v>
      </c>
      <c r="AN45" s="130">
        <f ca="1">AK45+AL45+AM45</f>
        <v>160</v>
      </c>
      <c r="AO45" s="133">
        <f ca="1">AK45/8</f>
        <v>20</v>
      </c>
      <c r="AP45" s="136">
        <f>COUNTIF($F45:$AJ48,"=ВВ")</f>
        <v>8</v>
      </c>
      <c r="AQ45" s="136">
        <f>COUNTIF($F45:$AJ48,"=В")</f>
        <v>0</v>
      </c>
      <c r="AR45" s="124">
        <f>COUNTIF($F45:$AJ48,"=НА")</f>
        <v>0</v>
      </c>
      <c r="AS45" s="124">
        <f>COUNTIF(F45:AJ48,"=ТН")</f>
        <v>0</v>
      </c>
      <c r="AT45" s="124">
        <f>COUNTIF($F45:$AJ48,"=ВД")</f>
        <v>0</v>
      </c>
      <c r="AU45" s="124">
        <f>COUNTIF($F45:$AJ48,"=ВП")</f>
        <v>0</v>
      </c>
      <c r="AV45" s="124">
        <f>COUNTIF($F45:$AJ48,"=ДД")</f>
        <v>0</v>
      </c>
      <c r="AW45" s="124">
        <f>COUNTIF($F45:$AJ48,"=П")</f>
        <v>0</v>
      </c>
      <c r="AX45" s="124">
        <f>COUNTIF($F45:$AJ48,"=ПР")</f>
        <v>0</v>
      </c>
      <c r="AY45" s="95">
        <f>COUNTIF($F45:$AJ48,"=І")</f>
        <v>0</v>
      </c>
      <c r="AZ45" s="95">
        <f>COUNTIF($F45:$AJ48,"=НЗ")</f>
        <v>0</v>
      </c>
      <c r="BA45" s="97" t="str">
        <f>IF(C45&gt;1,[1]Графік!$L$36,"")</f>
        <v/>
      </c>
    </row>
    <row r="46" spans="1:53" ht="15" customHeight="1" x14ac:dyDescent="0.25">
      <c r="A46" s="141"/>
      <c r="B46" s="144"/>
      <c r="C46" s="147"/>
      <c r="D46" s="150"/>
      <c r="E46" s="51"/>
      <c r="F46" s="38">
        <f t="shared" ref="F46:AG46" si="16">IF(F45="Р",8,"")</f>
        <v>8</v>
      </c>
      <c r="G46" s="70">
        <f t="shared" si="16"/>
        <v>8</v>
      </c>
      <c r="H46" s="70">
        <f t="shared" si="16"/>
        <v>8</v>
      </c>
      <c r="I46" s="70">
        <f t="shared" si="16"/>
        <v>8</v>
      </c>
      <c r="J46" s="70" t="str">
        <f t="shared" si="16"/>
        <v/>
      </c>
      <c r="K46" s="70" t="str">
        <f t="shared" si="16"/>
        <v/>
      </c>
      <c r="L46" s="70">
        <f t="shared" si="16"/>
        <v>8</v>
      </c>
      <c r="M46" s="70">
        <f t="shared" si="16"/>
        <v>8</v>
      </c>
      <c r="N46" s="70">
        <f t="shared" si="16"/>
        <v>8</v>
      </c>
      <c r="O46" s="70">
        <f t="shared" si="16"/>
        <v>8</v>
      </c>
      <c r="P46" s="70" t="str">
        <f t="shared" si="16"/>
        <v/>
      </c>
      <c r="Q46" s="70" t="str">
        <f t="shared" si="16"/>
        <v/>
      </c>
      <c r="R46" s="70">
        <f t="shared" si="16"/>
        <v>8</v>
      </c>
      <c r="S46" s="70">
        <f t="shared" si="16"/>
        <v>8</v>
      </c>
      <c r="T46" s="70">
        <f t="shared" si="16"/>
        <v>8</v>
      </c>
      <c r="U46" s="70">
        <f t="shared" si="16"/>
        <v>8</v>
      </c>
      <c r="V46" s="70" t="str">
        <f t="shared" si="16"/>
        <v/>
      </c>
      <c r="W46" s="70" t="str">
        <f t="shared" si="16"/>
        <v/>
      </c>
      <c r="X46" s="70">
        <f t="shared" si="16"/>
        <v>8</v>
      </c>
      <c r="Y46" s="70">
        <f t="shared" si="16"/>
        <v>8</v>
      </c>
      <c r="Z46" s="70">
        <f t="shared" si="16"/>
        <v>8</v>
      </c>
      <c r="AA46" s="70">
        <f t="shared" si="16"/>
        <v>8</v>
      </c>
      <c r="AB46" s="70" t="str">
        <f t="shared" si="16"/>
        <v/>
      </c>
      <c r="AC46" s="70" t="str">
        <f t="shared" si="16"/>
        <v/>
      </c>
      <c r="AD46" s="70">
        <f t="shared" si="16"/>
        <v>8</v>
      </c>
      <c r="AE46" s="70">
        <f t="shared" si="16"/>
        <v>8</v>
      </c>
      <c r="AF46" s="70">
        <f t="shared" si="16"/>
        <v>8</v>
      </c>
      <c r="AG46" s="70">
        <f t="shared" si="16"/>
        <v>8</v>
      </c>
      <c r="AH46" s="70"/>
      <c r="AI46" s="70"/>
      <c r="AJ46" s="70"/>
      <c r="AK46" s="162"/>
      <c r="AL46" s="156"/>
      <c r="AM46" s="127"/>
      <c r="AN46" s="130"/>
      <c r="AO46" s="133"/>
      <c r="AP46" s="136"/>
      <c r="AQ46" s="136"/>
      <c r="AR46" s="124"/>
      <c r="AS46" s="124"/>
      <c r="AT46" s="124"/>
      <c r="AU46" s="124"/>
      <c r="AV46" s="124"/>
      <c r="AW46" s="124"/>
      <c r="AX46" s="124"/>
      <c r="AY46" s="95"/>
      <c r="AZ46" s="95"/>
      <c r="BA46" s="98"/>
    </row>
    <row r="47" spans="1:53" ht="15" customHeight="1" x14ac:dyDescent="0.25">
      <c r="A47" s="141"/>
      <c r="B47" s="144"/>
      <c r="C47" s="147"/>
      <c r="D47" s="150"/>
      <c r="E47" s="51"/>
      <c r="F47" s="42" t="str">
        <f t="shared" ref="F47:AJ47" si="17">IF(F48&gt;0,"НУ","")</f>
        <v/>
      </c>
      <c r="G47" s="72" t="str">
        <f t="shared" si="17"/>
        <v/>
      </c>
      <c r="H47" s="72" t="str">
        <f t="shared" si="17"/>
        <v/>
      </c>
      <c r="I47" s="72" t="str">
        <f t="shared" si="17"/>
        <v/>
      </c>
      <c r="J47" s="72" t="str">
        <f t="shared" si="17"/>
        <v/>
      </c>
      <c r="K47" s="72" t="str">
        <f t="shared" si="17"/>
        <v/>
      </c>
      <c r="L47" s="72" t="str">
        <f t="shared" si="17"/>
        <v/>
      </c>
      <c r="M47" s="72" t="str">
        <f t="shared" si="17"/>
        <v/>
      </c>
      <c r="N47" s="72" t="str">
        <f t="shared" si="17"/>
        <v/>
      </c>
      <c r="O47" s="72" t="str">
        <f t="shared" si="17"/>
        <v/>
      </c>
      <c r="P47" s="72" t="str">
        <f t="shared" si="17"/>
        <v/>
      </c>
      <c r="Q47" s="72" t="str">
        <f t="shared" si="17"/>
        <v/>
      </c>
      <c r="R47" s="72" t="str">
        <f t="shared" si="17"/>
        <v/>
      </c>
      <c r="S47" s="72" t="str">
        <f t="shared" si="17"/>
        <v/>
      </c>
      <c r="T47" s="72" t="str">
        <f t="shared" si="17"/>
        <v/>
      </c>
      <c r="U47" s="72" t="str">
        <f t="shared" si="17"/>
        <v/>
      </c>
      <c r="V47" s="72" t="str">
        <f t="shared" si="17"/>
        <v/>
      </c>
      <c r="W47" s="72" t="str">
        <f t="shared" si="17"/>
        <v/>
      </c>
      <c r="X47" s="72" t="str">
        <f t="shared" si="17"/>
        <v/>
      </c>
      <c r="Y47" s="72" t="str">
        <f t="shared" si="17"/>
        <v/>
      </c>
      <c r="Z47" s="72" t="str">
        <f t="shared" si="17"/>
        <v/>
      </c>
      <c r="AA47" s="72" t="str">
        <f t="shared" si="17"/>
        <v/>
      </c>
      <c r="AB47" s="72" t="str">
        <f t="shared" si="17"/>
        <v/>
      </c>
      <c r="AC47" s="72" t="str">
        <f t="shared" si="17"/>
        <v/>
      </c>
      <c r="AD47" s="72" t="str">
        <f t="shared" si="17"/>
        <v/>
      </c>
      <c r="AE47" s="72" t="str">
        <f t="shared" si="17"/>
        <v/>
      </c>
      <c r="AF47" s="72" t="str">
        <f t="shared" si="17"/>
        <v/>
      </c>
      <c r="AG47" s="72" t="str">
        <f t="shared" si="17"/>
        <v/>
      </c>
      <c r="AH47" s="72" t="str">
        <f t="shared" si="17"/>
        <v/>
      </c>
      <c r="AI47" s="72" t="str">
        <f t="shared" si="17"/>
        <v/>
      </c>
      <c r="AJ47" s="72" t="str">
        <f t="shared" si="17"/>
        <v/>
      </c>
      <c r="AK47" s="162"/>
      <c r="AL47" s="156"/>
      <c r="AM47" s="127"/>
      <c r="AN47" s="130"/>
      <c r="AO47" s="133"/>
      <c r="AP47" s="136"/>
      <c r="AQ47" s="136"/>
      <c r="AR47" s="124"/>
      <c r="AS47" s="124"/>
      <c r="AT47" s="124"/>
      <c r="AU47" s="124"/>
      <c r="AV47" s="124"/>
      <c r="AW47" s="124"/>
      <c r="AX47" s="124"/>
      <c r="AY47" s="95"/>
      <c r="AZ47" s="95"/>
      <c r="BA47" s="98"/>
    </row>
    <row r="48" spans="1:53" ht="15" customHeight="1" thickBot="1" x14ac:dyDescent="0.3">
      <c r="A48" s="142"/>
      <c r="B48" s="145"/>
      <c r="C48" s="148"/>
      <c r="D48" s="151"/>
      <c r="E48" s="52"/>
      <c r="F48" s="47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163"/>
      <c r="AL48" s="157"/>
      <c r="AM48" s="128"/>
      <c r="AN48" s="131"/>
      <c r="AO48" s="134"/>
      <c r="AP48" s="137"/>
      <c r="AQ48" s="137"/>
      <c r="AR48" s="125"/>
      <c r="AS48" s="125"/>
      <c r="AT48" s="125"/>
      <c r="AU48" s="125"/>
      <c r="AV48" s="125"/>
      <c r="AW48" s="125"/>
      <c r="AX48" s="125"/>
      <c r="AY48" s="96"/>
      <c r="AZ48" s="96"/>
      <c r="BA48" s="99"/>
    </row>
    <row r="49" spans="1:53" ht="15" customHeight="1" x14ac:dyDescent="0.25">
      <c r="A49" s="140">
        <v>10</v>
      </c>
      <c r="B49" s="143" t="str">
        <f>IFERROR(VLOOKUP($C49,[1]Списки!$A$1:$C$3999,2,0),"")</f>
        <v/>
      </c>
      <c r="C49" s="146"/>
      <c r="D49" s="149" t="str">
        <f>IFERROR(VLOOKUP($C49,[1]Списки!$A$1:$C$3999,3,0),"")</f>
        <v/>
      </c>
      <c r="E49" s="50"/>
      <c r="F49" s="34" t="str">
        <f>VLOOKUP(F$11,[1]Графік!$I$5:$L$32,3,0)</f>
        <v>Р</v>
      </c>
      <c r="G49" s="35" t="str">
        <f>VLOOKUP(G$11,[1]Графік!$I$5:$L$32,3,0)</f>
        <v>Р</v>
      </c>
      <c r="H49" s="35" t="str">
        <f>VLOOKUP(H$11,[1]Графік!$I$5:$L$32,3,0)</f>
        <v>Р</v>
      </c>
      <c r="I49" s="35" t="str">
        <f>VLOOKUP(I$11,[1]Графік!$I$5:$L$32,3,0)</f>
        <v>Р</v>
      </c>
      <c r="J49" s="35" t="str">
        <f>VLOOKUP(J$11,[1]Графік!$I$5:$L$32,3,0)</f>
        <v>ВВ</v>
      </c>
      <c r="K49" s="35" t="str">
        <f>VLOOKUP(K$11,[1]Графік!$I$5:$L$32,3,0)</f>
        <v>ВВ</v>
      </c>
      <c r="L49" s="35" t="str">
        <f>VLOOKUP(L$11,[1]Графік!$I$5:$L$32,3,0)</f>
        <v>Р</v>
      </c>
      <c r="M49" s="35" t="str">
        <f>VLOOKUP(M$11,[1]Графік!$I$5:$L$32,3,0)</f>
        <v>Р</v>
      </c>
      <c r="N49" s="35" t="str">
        <f>VLOOKUP(N$11,[1]Графік!$I$5:$L$32,3,0)</f>
        <v>Р</v>
      </c>
      <c r="O49" s="35" t="str">
        <f>VLOOKUP(O$11,[1]Графік!$I$5:$L$32,3,0)</f>
        <v>Р</v>
      </c>
      <c r="P49" s="35" t="str">
        <f>VLOOKUP(P$11,[1]Графік!$I$5:$L$32,3,0)</f>
        <v>ВВ</v>
      </c>
      <c r="Q49" s="35" t="str">
        <f>VLOOKUP(Q$11,[1]Графік!$I$5:$L$32,3,0)</f>
        <v>ВВ</v>
      </c>
      <c r="R49" s="35" t="str">
        <f>VLOOKUP(R$11,[1]Графік!$I$5:$L$32,3,0)</f>
        <v>Р</v>
      </c>
      <c r="S49" s="35" t="str">
        <f>VLOOKUP(S$11,[1]Графік!$I$5:$L$32,3,0)</f>
        <v>Р</v>
      </c>
      <c r="T49" s="35" t="str">
        <f>VLOOKUP(T$11,[1]Графік!$I$5:$L$32,3,0)</f>
        <v>Р</v>
      </c>
      <c r="U49" s="35" t="str">
        <f>VLOOKUP(U$11,[1]Графік!$I$5:$L$32,3,0)</f>
        <v>Р</v>
      </c>
      <c r="V49" s="35" t="str">
        <f>VLOOKUP(V$11,[1]Графік!$I$5:$L$32,3,0)</f>
        <v>ВВ</v>
      </c>
      <c r="W49" s="35" t="str">
        <f>VLOOKUP(W$11,[1]Графік!$I$5:$L$32,3,0)</f>
        <v>ВВ</v>
      </c>
      <c r="X49" s="35" t="str">
        <f>VLOOKUP(X$11,[1]Графік!$I$5:$L$32,3,0)</f>
        <v>Р</v>
      </c>
      <c r="Y49" s="35" t="str">
        <f>VLOOKUP(Y$11,[1]Графік!$I$5:$L$32,3,0)</f>
        <v>Р</v>
      </c>
      <c r="Z49" s="35" t="str">
        <f>VLOOKUP(Z$11,[1]Графік!$I$5:$L$32,3,0)</f>
        <v>Р</v>
      </c>
      <c r="AA49" s="35" t="str">
        <f>VLOOKUP(AA$11,[1]Графік!$I$5:$L$32,3,0)</f>
        <v>Р</v>
      </c>
      <c r="AB49" s="35" t="str">
        <f>VLOOKUP(AB$11,[1]Графік!$I$5:$L$32,3,0)</f>
        <v>ВВ</v>
      </c>
      <c r="AC49" s="35" t="str">
        <f>VLOOKUP(AC$11,[1]Графік!$I$5:$L$32,3,0)</f>
        <v>ВВ</v>
      </c>
      <c r="AD49" s="35" t="str">
        <f>VLOOKUP(AD$11,[1]Графік!$I$5:$L$32,3,0)</f>
        <v>Р</v>
      </c>
      <c r="AE49" s="35" t="str">
        <f>VLOOKUP(AE$11,[1]Графік!$I$5:$L$32,3,0)</f>
        <v>Р</v>
      </c>
      <c r="AF49" s="35" t="str">
        <f>VLOOKUP(AF$11,[1]Графік!$I$5:$L$32,3,0)</f>
        <v>Р</v>
      </c>
      <c r="AG49" s="35" t="str">
        <f>VLOOKUP(AG$11,[1]Графік!$I$5:$L$32,3,0)</f>
        <v>Р</v>
      </c>
      <c r="AH49" s="35"/>
      <c r="AI49" s="35"/>
      <c r="AJ49" s="35"/>
      <c r="AK49" s="162">
        <f ca="1">SUMIF($F49:$AJ52,"Р",$F50:$AJ50)</f>
        <v>160</v>
      </c>
      <c r="AL49" s="156">
        <f ca="1">SUMIF($F51:$AJ52,"НУ",$F52:$AJ52)</f>
        <v>0</v>
      </c>
      <c r="AM49" s="127">
        <f ca="1">SUMIF(F49:AJ52,"РВ",F50:AJ50)</f>
        <v>0</v>
      </c>
      <c r="AN49" s="130">
        <f ca="1">AK49+AL49+AM49</f>
        <v>160</v>
      </c>
      <c r="AO49" s="133">
        <f ca="1">AK49/8</f>
        <v>20</v>
      </c>
      <c r="AP49" s="136">
        <f>COUNTIF($F49:$AJ52,"=ВВ")</f>
        <v>8</v>
      </c>
      <c r="AQ49" s="136">
        <f>COUNTIF($F49:$AJ52,"=В")</f>
        <v>0</v>
      </c>
      <c r="AR49" s="124">
        <f>COUNTIF($F49:$AJ52,"=НА")</f>
        <v>0</v>
      </c>
      <c r="AS49" s="124">
        <f>COUNTIF(F49:AJ52,"=ТН")</f>
        <v>0</v>
      </c>
      <c r="AT49" s="124">
        <f>COUNTIF($F49:$AJ52,"=ВД")</f>
        <v>0</v>
      </c>
      <c r="AU49" s="124">
        <f>COUNTIF($F49:$AJ52,"=ВП")</f>
        <v>0</v>
      </c>
      <c r="AV49" s="124">
        <f>COUNTIF($F49:$AJ52,"=ДД")</f>
        <v>0</v>
      </c>
      <c r="AW49" s="124">
        <f>COUNTIF($F49:$AJ52,"=П")</f>
        <v>0</v>
      </c>
      <c r="AX49" s="124">
        <f>COUNTIF($F49:$AJ52,"=ПР")</f>
        <v>0</v>
      </c>
      <c r="AY49" s="95">
        <f>COUNTIF($F49:$AJ52,"=І")</f>
        <v>0</v>
      </c>
      <c r="AZ49" s="95">
        <f>COUNTIF($F49:$AJ52,"=НЗ")</f>
        <v>0</v>
      </c>
      <c r="BA49" s="97" t="str">
        <f>IF(C49&gt;1,[1]Графік!$L$36,"")</f>
        <v/>
      </c>
    </row>
    <row r="50" spans="1:53" ht="15" customHeight="1" x14ac:dyDescent="0.25">
      <c r="A50" s="141"/>
      <c r="B50" s="144"/>
      <c r="C50" s="147"/>
      <c r="D50" s="150"/>
      <c r="E50" s="51"/>
      <c r="F50" s="38">
        <f t="shared" ref="F50:AG50" si="18">IF(F49="Р",8,"")</f>
        <v>8</v>
      </c>
      <c r="G50" s="70">
        <f t="shared" si="18"/>
        <v>8</v>
      </c>
      <c r="H50" s="70">
        <f t="shared" si="18"/>
        <v>8</v>
      </c>
      <c r="I50" s="70">
        <f t="shared" si="18"/>
        <v>8</v>
      </c>
      <c r="J50" s="70" t="str">
        <f t="shared" si="18"/>
        <v/>
      </c>
      <c r="K50" s="70" t="str">
        <f t="shared" si="18"/>
        <v/>
      </c>
      <c r="L50" s="70">
        <f t="shared" si="18"/>
        <v>8</v>
      </c>
      <c r="M50" s="70">
        <f t="shared" si="18"/>
        <v>8</v>
      </c>
      <c r="N50" s="70">
        <f t="shared" si="18"/>
        <v>8</v>
      </c>
      <c r="O50" s="70">
        <f t="shared" si="18"/>
        <v>8</v>
      </c>
      <c r="P50" s="70" t="str">
        <f t="shared" si="18"/>
        <v/>
      </c>
      <c r="Q50" s="70" t="str">
        <f t="shared" si="18"/>
        <v/>
      </c>
      <c r="R50" s="70">
        <f t="shared" si="18"/>
        <v>8</v>
      </c>
      <c r="S50" s="70">
        <f t="shared" si="18"/>
        <v>8</v>
      </c>
      <c r="T50" s="70">
        <f t="shared" si="18"/>
        <v>8</v>
      </c>
      <c r="U50" s="70">
        <f t="shared" si="18"/>
        <v>8</v>
      </c>
      <c r="V50" s="70" t="str">
        <f t="shared" si="18"/>
        <v/>
      </c>
      <c r="W50" s="70" t="str">
        <f t="shared" si="18"/>
        <v/>
      </c>
      <c r="X50" s="70">
        <f t="shared" si="18"/>
        <v>8</v>
      </c>
      <c r="Y50" s="70">
        <f t="shared" si="18"/>
        <v>8</v>
      </c>
      <c r="Z50" s="70">
        <f t="shared" si="18"/>
        <v>8</v>
      </c>
      <c r="AA50" s="70">
        <f t="shared" si="18"/>
        <v>8</v>
      </c>
      <c r="AB50" s="70" t="str">
        <f t="shared" si="18"/>
        <v/>
      </c>
      <c r="AC50" s="70" t="str">
        <f t="shared" si="18"/>
        <v/>
      </c>
      <c r="AD50" s="70">
        <f t="shared" si="18"/>
        <v>8</v>
      </c>
      <c r="AE50" s="70">
        <f t="shared" si="18"/>
        <v>8</v>
      </c>
      <c r="AF50" s="70">
        <f t="shared" si="18"/>
        <v>8</v>
      </c>
      <c r="AG50" s="70">
        <f t="shared" si="18"/>
        <v>8</v>
      </c>
      <c r="AH50" s="70"/>
      <c r="AI50" s="70"/>
      <c r="AJ50" s="70"/>
      <c r="AK50" s="162"/>
      <c r="AL50" s="156"/>
      <c r="AM50" s="127"/>
      <c r="AN50" s="130"/>
      <c r="AO50" s="133"/>
      <c r="AP50" s="136"/>
      <c r="AQ50" s="136"/>
      <c r="AR50" s="124"/>
      <c r="AS50" s="124"/>
      <c r="AT50" s="124"/>
      <c r="AU50" s="124"/>
      <c r="AV50" s="124"/>
      <c r="AW50" s="124"/>
      <c r="AX50" s="124"/>
      <c r="AY50" s="95"/>
      <c r="AZ50" s="95"/>
      <c r="BA50" s="98"/>
    </row>
    <row r="51" spans="1:53" ht="15" customHeight="1" x14ac:dyDescent="0.25">
      <c r="A51" s="141"/>
      <c r="B51" s="144"/>
      <c r="C51" s="147"/>
      <c r="D51" s="150"/>
      <c r="E51" s="51"/>
      <c r="F51" s="42" t="str">
        <f t="shared" ref="F51:AJ51" si="19">IF(F52&gt;0,"НУ","")</f>
        <v/>
      </c>
      <c r="G51" s="72" t="str">
        <f t="shared" si="19"/>
        <v/>
      </c>
      <c r="H51" s="72" t="str">
        <f t="shared" si="19"/>
        <v/>
      </c>
      <c r="I51" s="72" t="str">
        <f t="shared" si="19"/>
        <v/>
      </c>
      <c r="J51" s="72" t="str">
        <f t="shared" si="19"/>
        <v/>
      </c>
      <c r="K51" s="72" t="str">
        <f t="shared" si="19"/>
        <v/>
      </c>
      <c r="L51" s="72" t="str">
        <f t="shared" si="19"/>
        <v/>
      </c>
      <c r="M51" s="72" t="str">
        <f t="shared" si="19"/>
        <v/>
      </c>
      <c r="N51" s="72" t="str">
        <f t="shared" si="19"/>
        <v/>
      </c>
      <c r="O51" s="72" t="str">
        <f t="shared" si="19"/>
        <v/>
      </c>
      <c r="P51" s="72" t="str">
        <f t="shared" si="19"/>
        <v/>
      </c>
      <c r="Q51" s="72" t="str">
        <f t="shared" si="19"/>
        <v/>
      </c>
      <c r="R51" s="72" t="str">
        <f t="shared" si="19"/>
        <v/>
      </c>
      <c r="S51" s="72" t="str">
        <f t="shared" si="19"/>
        <v/>
      </c>
      <c r="T51" s="72" t="str">
        <f t="shared" si="19"/>
        <v/>
      </c>
      <c r="U51" s="72" t="str">
        <f t="shared" si="19"/>
        <v/>
      </c>
      <c r="V51" s="72" t="str">
        <f t="shared" si="19"/>
        <v/>
      </c>
      <c r="W51" s="72" t="str">
        <f t="shared" si="19"/>
        <v/>
      </c>
      <c r="X51" s="72" t="str">
        <f t="shared" si="19"/>
        <v/>
      </c>
      <c r="Y51" s="72" t="str">
        <f t="shared" si="19"/>
        <v/>
      </c>
      <c r="Z51" s="72" t="str">
        <f t="shared" si="19"/>
        <v/>
      </c>
      <c r="AA51" s="72" t="str">
        <f t="shared" si="19"/>
        <v/>
      </c>
      <c r="AB51" s="72" t="str">
        <f t="shared" si="19"/>
        <v/>
      </c>
      <c r="AC51" s="72" t="str">
        <f t="shared" si="19"/>
        <v/>
      </c>
      <c r="AD51" s="72" t="str">
        <f t="shared" si="19"/>
        <v/>
      </c>
      <c r="AE51" s="72" t="str">
        <f t="shared" si="19"/>
        <v/>
      </c>
      <c r="AF51" s="72" t="str">
        <f t="shared" si="19"/>
        <v/>
      </c>
      <c r="AG51" s="72" t="str">
        <f t="shared" si="19"/>
        <v/>
      </c>
      <c r="AH51" s="72" t="str">
        <f t="shared" si="19"/>
        <v/>
      </c>
      <c r="AI51" s="72" t="str">
        <f t="shared" si="19"/>
        <v/>
      </c>
      <c r="AJ51" s="72" t="str">
        <f t="shared" si="19"/>
        <v/>
      </c>
      <c r="AK51" s="162"/>
      <c r="AL51" s="156"/>
      <c r="AM51" s="127"/>
      <c r="AN51" s="130"/>
      <c r="AO51" s="133"/>
      <c r="AP51" s="136"/>
      <c r="AQ51" s="136"/>
      <c r="AR51" s="124"/>
      <c r="AS51" s="124"/>
      <c r="AT51" s="124"/>
      <c r="AU51" s="124"/>
      <c r="AV51" s="124"/>
      <c r="AW51" s="124"/>
      <c r="AX51" s="124"/>
      <c r="AY51" s="95"/>
      <c r="AZ51" s="95"/>
      <c r="BA51" s="98"/>
    </row>
    <row r="52" spans="1:53" ht="15" customHeight="1" thickBot="1" x14ac:dyDescent="0.3">
      <c r="A52" s="142"/>
      <c r="B52" s="145"/>
      <c r="C52" s="148"/>
      <c r="D52" s="151"/>
      <c r="E52" s="52"/>
      <c r="F52" s="47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163"/>
      <c r="AL52" s="157"/>
      <c r="AM52" s="128"/>
      <c r="AN52" s="131"/>
      <c r="AO52" s="134"/>
      <c r="AP52" s="137"/>
      <c r="AQ52" s="137"/>
      <c r="AR52" s="125"/>
      <c r="AS52" s="125"/>
      <c r="AT52" s="125"/>
      <c r="AU52" s="125"/>
      <c r="AV52" s="125"/>
      <c r="AW52" s="125"/>
      <c r="AX52" s="125"/>
      <c r="AY52" s="96"/>
      <c r="AZ52" s="96"/>
      <c r="BA52" s="99"/>
    </row>
    <row r="53" spans="1:53" ht="15" customHeight="1" x14ac:dyDescent="0.25">
      <c r="A53" s="140">
        <v>11</v>
      </c>
      <c r="B53" s="143" t="str">
        <f>IFERROR(VLOOKUP($C53,[1]Списки!$A$1:$C$3999,2,0),"")</f>
        <v/>
      </c>
      <c r="C53" s="146"/>
      <c r="D53" s="149" t="str">
        <f>IFERROR(VLOOKUP($C53,[1]Списки!$A$1:$C$3999,3,0),"")</f>
        <v/>
      </c>
      <c r="E53" s="50"/>
      <c r="F53" s="34" t="str">
        <f>VLOOKUP(F$11,[1]Графік!$I$5:$L$32,3,0)</f>
        <v>Р</v>
      </c>
      <c r="G53" s="35" t="str">
        <f>VLOOKUP(G$11,[1]Графік!$I$5:$L$32,3,0)</f>
        <v>Р</v>
      </c>
      <c r="H53" s="35" t="str">
        <f>VLOOKUP(H$11,[1]Графік!$I$5:$L$32,3,0)</f>
        <v>Р</v>
      </c>
      <c r="I53" s="35" t="str">
        <f>VLOOKUP(I$11,[1]Графік!$I$5:$L$32,3,0)</f>
        <v>Р</v>
      </c>
      <c r="J53" s="35" t="str">
        <f>VLOOKUP(J$11,[1]Графік!$I$5:$L$32,3,0)</f>
        <v>ВВ</v>
      </c>
      <c r="K53" s="35" t="str">
        <f>VLOOKUP(K$11,[1]Графік!$I$5:$L$32,3,0)</f>
        <v>ВВ</v>
      </c>
      <c r="L53" s="35" t="str">
        <f>VLOOKUP(L$11,[1]Графік!$I$5:$L$32,3,0)</f>
        <v>Р</v>
      </c>
      <c r="M53" s="35" t="str">
        <f>VLOOKUP(M$11,[1]Графік!$I$5:$L$32,3,0)</f>
        <v>Р</v>
      </c>
      <c r="N53" s="35" t="str">
        <f>VLOOKUP(N$11,[1]Графік!$I$5:$L$32,3,0)</f>
        <v>Р</v>
      </c>
      <c r="O53" s="35" t="str">
        <f>VLOOKUP(O$11,[1]Графік!$I$5:$L$32,3,0)</f>
        <v>Р</v>
      </c>
      <c r="P53" s="35" t="str">
        <f>VLOOKUP(P$11,[1]Графік!$I$5:$L$32,3,0)</f>
        <v>ВВ</v>
      </c>
      <c r="Q53" s="35" t="str">
        <f>VLOOKUP(Q$11,[1]Графік!$I$5:$L$32,3,0)</f>
        <v>ВВ</v>
      </c>
      <c r="R53" s="35" t="str">
        <f>VLOOKUP(R$11,[1]Графік!$I$5:$L$32,3,0)</f>
        <v>Р</v>
      </c>
      <c r="S53" s="35" t="str">
        <f>VLOOKUP(S$11,[1]Графік!$I$5:$L$32,3,0)</f>
        <v>Р</v>
      </c>
      <c r="T53" s="35" t="str">
        <f>VLOOKUP(T$11,[1]Графік!$I$5:$L$32,3,0)</f>
        <v>Р</v>
      </c>
      <c r="U53" s="35" t="str">
        <f>VLOOKUP(U$11,[1]Графік!$I$5:$L$32,3,0)</f>
        <v>Р</v>
      </c>
      <c r="V53" s="35" t="str">
        <f>VLOOKUP(V$11,[1]Графік!$I$5:$L$32,3,0)</f>
        <v>ВВ</v>
      </c>
      <c r="W53" s="35" t="str">
        <f>VLOOKUP(W$11,[1]Графік!$I$5:$L$32,3,0)</f>
        <v>ВВ</v>
      </c>
      <c r="X53" s="35" t="str">
        <f>VLOOKUP(X$11,[1]Графік!$I$5:$L$32,3,0)</f>
        <v>Р</v>
      </c>
      <c r="Y53" s="35" t="str">
        <f>VLOOKUP(Y$11,[1]Графік!$I$5:$L$32,3,0)</f>
        <v>Р</v>
      </c>
      <c r="Z53" s="35" t="str">
        <f>VLOOKUP(Z$11,[1]Графік!$I$5:$L$32,3,0)</f>
        <v>Р</v>
      </c>
      <c r="AA53" s="35" t="str">
        <f>VLOOKUP(AA$11,[1]Графік!$I$5:$L$32,3,0)</f>
        <v>Р</v>
      </c>
      <c r="AB53" s="35" t="str">
        <f>VLOOKUP(AB$11,[1]Графік!$I$5:$L$32,3,0)</f>
        <v>ВВ</v>
      </c>
      <c r="AC53" s="35" t="str">
        <f>VLOOKUP(AC$11,[1]Графік!$I$5:$L$32,3,0)</f>
        <v>ВВ</v>
      </c>
      <c r="AD53" s="35" t="str">
        <f>VLOOKUP(AD$11,[1]Графік!$I$5:$L$32,3,0)</f>
        <v>Р</v>
      </c>
      <c r="AE53" s="35" t="str">
        <f>VLOOKUP(AE$11,[1]Графік!$I$5:$L$32,3,0)</f>
        <v>Р</v>
      </c>
      <c r="AF53" s="35" t="str">
        <f>VLOOKUP(AF$11,[1]Графік!$I$5:$L$32,3,0)</f>
        <v>Р</v>
      </c>
      <c r="AG53" s="35" t="str">
        <f>VLOOKUP(AG$11,[1]Графік!$I$5:$L$32,3,0)</f>
        <v>Р</v>
      </c>
      <c r="AH53" s="35"/>
      <c r="AI53" s="35"/>
      <c r="AJ53" s="35"/>
      <c r="AK53" s="162">
        <f ca="1">SUMIF($F53:$AJ56,"Р",$F54:$AJ54)</f>
        <v>160</v>
      </c>
      <c r="AL53" s="156">
        <f ca="1">SUMIF($F55:$AJ56,"НУ",$F56:$AJ56)</f>
        <v>0</v>
      </c>
      <c r="AM53" s="127">
        <f ca="1">SUMIF(F53:AJ56,"РВ",F54:AJ54)</f>
        <v>0</v>
      </c>
      <c r="AN53" s="130">
        <f ca="1">AK53+AL53+AM53</f>
        <v>160</v>
      </c>
      <c r="AO53" s="133">
        <f ca="1">AK53/8</f>
        <v>20</v>
      </c>
      <c r="AP53" s="136">
        <f>COUNTIF($F53:$AJ56,"=ВВ")</f>
        <v>8</v>
      </c>
      <c r="AQ53" s="136">
        <f>COUNTIF($F53:$AJ56,"=В")</f>
        <v>0</v>
      </c>
      <c r="AR53" s="124">
        <f>COUNTIF($F53:$AJ56,"=НА")</f>
        <v>0</v>
      </c>
      <c r="AS53" s="124">
        <f>COUNTIF(F53:AJ56,"=ТН")</f>
        <v>0</v>
      </c>
      <c r="AT53" s="124">
        <f>COUNTIF($F53:$AJ56,"=ВД")</f>
        <v>0</v>
      </c>
      <c r="AU53" s="124">
        <f>COUNTIF($F53:$AJ56,"=ВП")</f>
        <v>0</v>
      </c>
      <c r="AV53" s="124">
        <f>COUNTIF($F53:$AJ56,"=ДД")</f>
        <v>0</v>
      </c>
      <c r="AW53" s="124">
        <f>COUNTIF($F53:$AJ56,"=П")</f>
        <v>0</v>
      </c>
      <c r="AX53" s="124">
        <f>COUNTIF($F53:$AJ56,"=ПР")</f>
        <v>0</v>
      </c>
      <c r="AY53" s="95">
        <f>COUNTIF($F53:$AJ56,"=І")</f>
        <v>0</v>
      </c>
      <c r="AZ53" s="95">
        <f>COUNTIF($F53:$AJ56,"=НЗ")</f>
        <v>0</v>
      </c>
      <c r="BA53" s="97" t="str">
        <f>IF(C53&gt;1,[1]Графік!$L$36,"")</f>
        <v/>
      </c>
    </row>
    <row r="54" spans="1:53" ht="15" customHeight="1" x14ac:dyDescent="0.25">
      <c r="A54" s="141"/>
      <c r="B54" s="144"/>
      <c r="C54" s="147"/>
      <c r="D54" s="150"/>
      <c r="E54" s="51"/>
      <c r="F54" s="38">
        <f t="shared" ref="F54:AG54" si="20">IF(F53="Р",8,"")</f>
        <v>8</v>
      </c>
      <c r="G54" s="70">
        <f t="shared" si="20"/>
        <v>8</v>
      </c>
      <c r="H54" s="70">
        <f t="shared" si="20"/>
        <v>8</v>
      </c>
      <c r="I54" s="70">
        <f t="shared" si="20"/>
        <v>8</v>
      </c>
      <c r="J54" s="70" t="str">
        <f t="shared" si="20"/>
        <v/>
      </c>
      <c r="K54" s="70" t="str">
        <f t="shared" si="20"/>
        <v/>
      </c>
      <c r="L54" s="70">
        <f t="shared" si="20"/>
        <v>8</v>
      </c>
      <c r="M54" s="70">
        <f t="shared" si="20"/>
        <v>8</v>
      </c>
      <c r="N54" s="70">
        <f t="shared" si="20"/>
        <v>8</v>
      </c>
      <c r="O54" s="70">
        <f t="shared" si="20"/>
        <v>8</v>
      </c>
      <c r="P54" s="70" t="str">
        <f t="shared" si="20"/>
        <v/>
      </c>
      <c r="Q54" s="70" t="str">
        <f t="shared" si="20"/>
        <v/>
      </c>
      <c r="R54" s="70">
        <f t="shared" si="20"/>
        <v>8</v>
      </c>
      <c r="S54" s="70">
        <f t="shared" si="20"/>
        <v>8</v>
      </c>
      <c r="T54" s="70">
        <f t="shared" si="20"/>
        <v>8</v>
      </c>
      <c r="U54" s="70">
        <f t="shared" si="20"/>
        <v>8</v>
      </c>
      <c r="V54" s="70" t="str">
        <f t="shared" si="20"/>
        <v/>
      </c>
      <c r="W54" s="70" t="str">
        <f t="shared" si="20"/>
        <v/>
      </c>
      <c r="X54" s="70">
        <f t="shared" si="20"/>
        <v>8</v>
      </c>
      <c r="Y54" s="70">
        <f t="shared" si="20"/>
        <v>8</v>
      </c>
      <c r="Z54" s="70">
        <f t="shared" si="20"/>
        <v>8</v>
      </c>
      <c r="AA54" s="70">
        <f t="shared" si="20"/>
        <v>8</v>
      </c>
      <c r="AB54" s="70" t="str">
        <f t="shared" si="20"/>
        <v/>
      </c>
      <c r="AC54" s="70" t="str">
        <f t="shared" si="20"/>
        <v/>
      </c>
      <c r="AD54" s="70">
        <f t="shared" si="20"/>
        <v>8</v>
      </c>
      <c r="AE54" s="70">
        <f t="shared" si="20"/>
        <v>8</v>
      </c>
      <c r="AF54" s="70">
        <f t="shared" si="20"/>
        <v>8</v>
      </c>
      <c r="AG54" s="70">
        <f t="shared" si="20"/>
        <v>8</v>
      </c>
      <c r="AH54" s="70"/>
      <c r="AI54" s="70"/>
      <c r="AJ54" s="70"/>
      <c r="AK54" s="162"/>
      <c r="AL54" s="156"/>
      <c r="AM54" s="127"/>
      <c r="AN54" s="130"/>
      <c r="AO54" s="133"/>
      <c r="AP54" s="136"/>
      <c r="AQ54" s="136"/>
      <c r="AR54" s="124"/>
      <c r="AS54" s="124"/>
      <c r="AT54" s="124"/>
      <c r="AU54" s="124"/>
      <c r="AV54" s="124"/>
      <c r="AW54" s="124"/>
      <c r="AX54" s="124"/>
      <c r="AY54" s="95"/>
      <c r="AZ54" s="95"/>
      <c r="BA54" s="98"/>
    </row>
    <row r="55" spans="1:53" ht="15" customHeight="1" x14ac:dyDescent="0.25">
      <c r="A55" s="141"/>
      <c r="B55" s="144"/>
      <c r="C55" s="147"/>
      <c r="D55" s="150"/>
      <c r="E55" s="51"/>
      <c r="F55" s="42" t="str">
        <f t="shared" ref="F55:AJ55" si="21">IF(F56&gt;0,"НУ","")</f>
        <v/>
      </c>
      <c r="G55" s="72" t="str">
        <f t="shared" si="21"/>
        <v/>
      </c>
      <c r="H55" s="72" t="str">
        <f t="shared" si="21"/>
        <v/>
      </c>
      <c r="I55" s="72" t="str">
        <f t="shared" si="21"/>
        <v/>
      </c>
      <c r="J55" s="72" t="str">
        <f t="shared" si="21"/>
        <v/>
      </c>
      <c r="K55" s="72" t="str">
        <f t="shared" si="21"/>
        <v/>
      </c>
      <c r="L55" s="72" t="str">
        <f t="shared" si="21"/>
        <v/>
      </c>
      <c r="M55" s="72" t="str">
        <f t="shared" si="21"/>
        <v/>
      </c>
      <c r="N55" s="72" t="str">
        <f t="shared" si="21"/>
        <v/>
      </c>
      <c r="O55" s="72" t="str">
        <f t="shared" si="21"/>
        <v/>
      </c>
      <c r="P55" s="72" t="str">
        <f t="shared" si="21"/>
        <v/>
      </c>
      <c r="Q55" s="72" t="str">
        <f t="shared" si="21"/>
        <v/>
      </c>
      <c r="R55" s="72" t="str">
        <f t="shared" si="21"/>
        <v/>
      </c>
      <c r="S55" s="72" t="str">
        <f t="shared" si="21"/>
        <v/>
      </c>
      <c r="T55" s="72" t="str">
        <f t="shared" si="21"/>
        <v/>
      </c>
      <c r="U55" s="72" t="str">
        <f t="shared" si="21"/>
        <v/>
      </c>
      <c r="V55" s="72" t="str">
        <f t="shared" si="21"/>
        <v/>
      </c>
      <c r="W55" s="72" t="str">
        <f t="shared" si="21"/>
        <v/>
      </c>
      <c r="X55" s="72" t="str">
        <f t="shared" si="21"/>
        <v/>
      </c>
      <c r="Y55" s="72" t="str">
        <f t="shared" si="21"/>
        <v/>
      </c>
      <c r="Z55" s="72" t="str">
        <f t="shared" si="21"/>
        <v/>
      </c>
      <c r="AA55" s="72" t="str">
        <f t="shared" si="21"/>
        <v/>
      </c>
      <c r="AB55" s="72" t="str">
        <f t="shared" si="21"/>
        <v/>
      </c>
      <c r="AC55" s="72" t="str">
        <f t="shared" si="21"/>
        <v/>
      </c>
      <c r="AD55" s="72" t="str">
        <f t="shared" si="21"/>
        <v/>
      </c>
      <c r="AE55" s="72" t="str">
        <f t="shared" si="21"/>
        <v/>
      </c>
      <c r="AF55" s="72" t="str">
        <f t="shared" si="21"/>
        <v/>
      </c>
      <c r="AG55" s="72" t="str">
        <f t="shared" si="21"/>
        <v/>
      </c>
      <c r="AH55" s="72" t="str">
        <f t="shared" si="21"/>
        <v/>
      </c>
      <c r="AI55" s="72" t="str">
        <f t="shared" si="21"/>
        <v/>
      </c>
      <c r="AJ55" s="72" t="str">
        <f t="shared" si="21"/>
        <v/>
      </c>
      <c r="AK55" s="162"/>
      <c r="AL55" s="156"/>
      <c r="AM55" s="127"/>
      <c r="AN55" s="130"/>
      <c r="AO55" s="133"/>
      <c r="AP55" s="136"/>
      <c r="AQ55" s="136"/>
      <c r="AR55" s="124"/>
      <c r="AS55" s="124"/>
      <c r="AT55" s="124"/>
      <c r="AU55" s="124"/>
      <c r="AV55" s="124"/>
      <c r="AW55" s="124"/>
      <c r="AX55" s="124"/>
      <c r="AY55" s="95"/>
      <c r="AZ55" s="95"/>
      <c r="BA55" s="98"/>
    </row>
    <row r="56" spans="1:53" ht="15" customHeight="1" thickBot="1" x14ac:dyDescent="0.3">
      <c r="A56" s="142"/>
      <c r="B56" s="145"/>
      <c r="C56" s="148"/>
      <c r="D56" s="151"/>
      <c r="E56" s="52"/>
      <c r="F56" s="47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163"/>
      <c r="AL56" s="157"/>
      <c r="AM56" s="128"/>
      <c r="AN56" s="131"/>
      <c r="AO56" s="134"/>
      <c r="AP56" s="137"/>
      <c r="AQ56" s="137"/>
      <c r="AR56" s="125"/>
      <c r="AS56" s="125"/>
      <c r="AT56" s="125"/>
      <c r="AU56" s="125"/>
      <c r="AV56" s="125"/>
      <c r="AW56" s="125"/>
      <c r="AX56" s="125"/>
      <c r="AY56" s="96"/>
      <c r="AZ56" s="96"/>
      <c r="BA56" s="99"/>
    </row>
    <row r="57" spans="1:53" ht="15" customHeight="1" x14ac:dyDescent="0.25">
      <c r="A57" s="140">
        <v>12</v>
      </c>
      <c r="B57" s="143" t="str">
        <f>IFERROR(VLOOKUP($C57,[1]Списки!$A$1:$C$3999,2,0),"")</f>
        <v/>
      </c>
      <c r="C57" s="146"/>
      <c r="D57" s="149" t="str">
        <f>IFERROR(VLOOKUP($C57,[1]Списки!$A$1:$C$3999,3,0),"")</f>
        <v/>
      </c>
      <c r="E57" s="50"/>
      <c r="F57" s="34" t="str">
        <f>VLOOKUP(F$11,[1]Графік!$I$5:$L$32,3,0)</f>
        <v>Р</v>
      </c>
      <c r="G57" s="35" t="str">
        <f>VLOOKUP(G$11,[1]Графік!$I$5:$L$32,3,0)</f>
        <v>Р</v>
      </c>
      <c r="H57" s="35" t="str">
        <f>VLOOKUP(H$11,[1]Графік!$I$5:$L$32,3,0)</f>
        <v>Р</v>
      </c>
      <c r="I57" s="35" t="str">
        <f>VLOOKUP(I$11,[1]Графік!$I$5:$L$32,3,0)</f>
        <v>Р</v>
      </c>
      <c r="J57" s="35" t="str">
        <f>VLOOKUP(J$11,[1]Графік!$I$5:$L$32,3,0)</f>
        <v>ВВ</v>
      </c>
      <c r="K57" s="35" t="str">
        <f>VLOOKUP(K$11,[1]Графік!$I$5:$L$32,3,0)</f>
        <v>ВВ</v>
      </c>
      <c r="L57" s="35" t="str">
        <f>VLOOKUP(L$11,[1]Графік!$I$5:$L$32,3,0)</f>
        <v>Р</v>
      </c>
      <c r="M57" s="35" t="str">
        <f>VLOOKUP(M$11,[1]Графік!$I$5:$L$32,3,0)</f>
        <v>Р</v>
      </c>
      <c r="N57" s="35" t="str">
        <f>VLOOKUP(N$11,[1]Графік!$I$5:$L$32,3,0)</f>
        <v>Р</v>
      </c>
      <c r="O57" s="35" t="str">
        <f>VLOOKUP(O$11,[1]Графік!$I$5:$L$32,3,0)</f>
        <v>Р</v>
      </c>
      <c r="P57" s="35" t="str">
        <f>VLOOKUP(P$11,[1]Графік!$I$5:$L$32,3,0)</f>
        <v>ВВ</v>
      </c>
      <c r="Q57" s="35" t="str">
        <f>VLOOKUP(Q$11,[1]Графік!$I$5:$L$32,3,0)</f>
        <v>ВВ</v>
      </c>
      <c r="R57" s="35" t="str">
        <f>VLOOKUP(R$11,[1]Графік!$I$5:$L$32,3,0)</f>
        <v>Р</v>
      </c>
      <c r="S57" s="35" t="str">
        <f>VLOOKUP(S$11,[1]Графік!$I$5:$L$32,3,0)</f>
        <v>Р</v>
      </c>
      <c r="T57" s="35" t="str">
        <f>VLOOKUP(T$11,[1]Графік!$I$5:$L$32,3,0)</f>
        <v>Р</v>
      </c>
      <c r="U57" s="35" t="str">
        <f>VLOOKUP(U$11,[1]Графік!$I$5:$L$32,3,0)</f>
        <v>Р</v>
      </c>
      <c r="V57" s="35" t="str">
        <f>VLOOKUP(V$11,[1]Графік!$I$5:$L$32,3,0)</f>
        <v>ВВ</v>
      </c>
      <c r="W57" s="35" t="str">
        <f>VLOOKUP(W$11,[1]Графік!$I$5:$L$32,3,0)</f>
        <v>ВВ</v>
      </c>
      <c r="X57" s="35" t="str">
        <f>VLOOKUP(X$11,[1]Графік!$I$5:$L$32,3,0)</f>
        <v>Р</v>
      </c>
      <c r="Y57" s="35" t="str">
        <f>VLOOKUP(Y$11,[1]Графік!$I$5:$L$32,3,0)</f>
        <v>Р</v>
      </c>
      <c r="Z57" s="35" t="str">
        <f>VLOOKUP(Z$11,[1]Графік!$I$5:$L$32,3,0)</f>
        <v>Р</v>
      </c>
      <c r="AA57" s="35" t="str">
        <f>VLOOKUP(AA$11,[1]Графік!$I$5:$L$32,3,0)</f>
        <v>Р</v>
      </c>
      <c r="AB57" s="35" t="str">
        <f>VLOOKUP(AB$11,[1]Графік!$I$5:$L$32,3,0)</f>
        <v>ВВ</v>
      </c>
      <c r="AC57" s="35" t="str">
        <f>VLOOKUP(AC$11,[1]Графік!$I$5:$L$32,3,0)</f>
        <v>ВВ</v>
      </c>
      <c r="AD57" s="35" t="str">
        <f>VLOOKUP(AD$11,[1]Графік!$I$5:$L$32,3,0)</f>
        <v>Р</v>
      </c>
      <c r="AE57" s="35" t="str">
        <f>VLOOKUP(AE$11,[1]Графік!$I$5:$L$32,3,0)</f>
        <v>Р</v>
      </c>
      <c r="AF57" s="35" t="str">
        <f>VLOOKUP(AF$11,[1]Графік!$I$5:$L$32,3,0)</f>
        <v>Р</v>
      </c>
      <c r="AG57" s="35" t="str">
        <f>VLOOKUP(AG$11,[1]Графік!$I$5:$L$32,3,0)</f>
        <v>Р</v>
      </c>
      <c r="AH57" s="35"/>
      <c r="AI57" s="35"/>
      <c r="AJ57" s="35"/>
      <c r="AK57" s="162">
        <f ca="1">SUMIF($F57:$AJ60,"Р",$F58:$AJ58)</f>
        <v>160</v>
      </c>
      <c r="AL57" s="156">
        <f ca="1">SUMIF($F59:$AJ60,"НУ",$F60:$AJ60)</f>
        <v>0</v>
      </c>
      <c r="AM57" s="127">
        <f ca="1">SUMIF(F57:AJ60,"РВ",F58:AJ58)</f>
        <v>0</v>
      </c>
      <c r="AN57" s="130">
        <f ca="1">AK57+AL57+AM57</f>
        <v>160</v>
      </c>
      <c r="AO57" s="133">
        <f ca="1">AK57/8</f>
        <v>20</v>
      </c>
      <c r="AP57" s="136">
        <f>COUNTIF($F57:$AJ60,"=ВВ")</f>
        <v>8</v>
      </c>
      <c r="AQ57" s="136">
        <f>COUNTIF($F57:$AJ60,"=В")</f>
        <v>0</v>
      </c>
      <c r="AR57" s="124">
        <f>COUNTIF($F57:$AJ60,"=НА")</f>
        <v>0</v>
      </c>
      <c r="AS57" s="124">
        <f>COUNTIF(F57:AJ60,"=ТН")</f>
        <v>0</v>
      </c>
      <c r="AT57" s="124">
        <f>COUNTIF($F57:$AJ60,"=ВД")</f>
        <v>0</v>
      </c>
      <c r="AU57" s="124">
        <f>COUNTIF($F57:$AJ60,"=ВП")</f>
        <v>0</v>
      </c>
      <c r="AV57" s="124">
        <f>COUNTIF($F57:$AJ60,"=ДД")</f>
        <v>0</v>
      </c>
      <c r="AW57" s="124">
        <f>COUNTIF($F57:$AJ60,"=П")</f>
        <v>0</v>
      </c>
      <c r="AX57" s="124">
        <f>COUNTIF($F57:$AJ60,"=ПР")</f>
        <v>0</v>
      </c>
      <c r="AY57" s="95">
        <f>COUNTIF($F57:$AJ60,"=І")</f>
        <v>0</v>
      </c>
      <c r="AZ57" s="95">
        <f>COUNTIF($F57:$AJ60,"=НЗ")</f>
        <v>0</v>
      </c>
      <c r="BA57" s="97" t="str">
        <f>IF(C57&gt;1,[1]Графік!$L$36,"")</f>
        <v/>
      </c>
    </row>
    <row r="58" spans="1:53" ht="15" customHeight="1" x14ac:dyDescent="0.25">
      <c r="A58" s="141"/>
      <c r="B58" s="144"/>
      <c r="C58" s="147"/>
      <c r="D58" s="150"/>
      <c r="E58" s="51"/>
      <c r="F58" s="38">
        <f t="shared" ref="F58:AG58" si="22">IF(F57="Р",8,"")</f>
        <v>8</v>
      </c>
      <c r="G58" s="70">
        <f t="shared" si="22"/>
        <v>8</v>
      </c>
      <c r="H58" s="70">
        <f t="shared" si="22"/>
        <v>8</v>
      </c>
      <c r="I58" s="70">
        <f t="shared" si="22"/>
        <v>8</v>
      </c>
      <c r="J58" s="70" t="str">
        <f t="shared" si="22"/>
        <v/>
      </c>
      <c r="K58" s="70" t="str">
        <f t="shared" si="22"/>
        <v/>
      </c>
      <c r="L58" s="70">
        <f t="shared" si="22"/>
        <v>8</v>
      </c>
      <c r="M58" s="70">
        <f t="shared" si="22"/>
        <v>8</v>
      </c>
      <c r="N58" s="70">
        <f t="shared" si="22"/>
        <v>8</v>
      </c>
      <c r="O58" s="70">
        <f t="shared" si="22"/>
        <v>8</v>
      </c>
      <c r="P58" s="70" t="str">
        <f t="shared" si="22"/>
        <v/>
      </c>
      <c r="Q58" s="70" t="str">
        <f t="shared" si="22"/>
        <v/>
      </c>
      <c r="R58" s="70">
        <f t="shared" si="22"/>
        <v>8</v>
      </c>
      <c r="S58" s="70">
        <f t="shared" si="22"/>
        <v>8</v>
      </c>
      <c r="T58" s="70">
        <f t="shared" si="22"/>
        <v>8</v>
      </c>
      <c r="U58" s="70">
        <f t="shared" si="22"/>
        <v>8</v>
      </c>
      <c r="V58" s="70" t="str">
        <f t="shared" si="22"/>
        <v/>
      </c>
      <c r="W58" s="70" t="str">
        <f t="shared" si="22"/>
        <v/>
      </c>
      <c r="X58" s="70">
        <f t="shared" si="22"/>
        <v>8</v>
      </c>
      <c r="Y58" s="70">
        <f t="shared" si="22"/>
        <v>8</v>
      </c>
      <c r="Z58" s="70">
        <f t="shared" si="22"/>
        <v>8</v>
      </c>
      <c r="AA58" s="70">
        <f t="shared" si="22"/>
        <v>8</v>
      </c>
      <c r="AB58" s="70" t="str">
        <f t="shared" si="22"/>
        <v/>
      </c>
      <c r="AC58" s="70" t="str">
        <f t="shared" si="22"/>
        <v/>
      </c>
      <c r="AD58" s="70">
        <f t="shared" si="22"/>
        <v>8</v>
      </c>
      <c r="AE58" s="70">
        <f t="shared" si="22"/>
        <v>8</v>
      </c>
      <c r="AF58" s="70">
        <f t="shared" si="22"/>
        <v>8</v>
      </c>
      <c r="AG58" s="70">
        <f t="shared" si="22"/>
        <v>8</v>
      </c>
      <c r="AH58" s="70"/>
      <c r="AI58" s="70"/>
      <c r="AJ58" s="70"/>
      <c r="AK58" s="162"/>
      <c r="AL58" s="156"/>
      <c r="AM58" s="127"/>
      <c r="AN58" s="130"/>
      <c r="AO58" s="133"/>
      <c r="AP58" s="136"/>
      <c r="AQ58" s="136"/>
      <c r="AR58" s="124"/>
      <c r="AS58" s="124"/>
      <c r="AT58" s="124"/>
      <c r="AU58" s="124"/>
      <c r="AV58" s="124"/>
      <c r="AW58" s="124"/>
      <c r="AX58" s="124"/>
      <c r="AY58" s="95"/>
      <c r="AZ58" s="95"/>
      <c r="BA58" s="98"/>
    </row>
    <row r="59" spans="1:53" ht="15" customHeight="1" x14ac:dyDescent="0.25">
      <c r="A59" s="141"/>
      <c r="B59" s="144"/>
      <c r="C59" s="147"/>
      <c r="D59" s="150"/>
      <c r="E59" s="51"/>
      <c r="F59" s="42" t="str">
        <f t="shared" ref="F59:AJ59" si="23">IF(F60&gt;0,"НУ","")</f>
        <v/>
      </c>
      <c r="G59" s="72" t="str">
        <f t="shared" si="23"/>
        <v/>
      </c>
      <c r="H59" s="72" t="str">
        <f t="shared" si="23"/>
        <v/>
      </c>
      <c r="I59" s="72" t="str">
        <f t="shared" si="23"/>
        <v/>
      </c>
      <c r="J59" s="72" t="str">
        <f t="shared" si="23"/>
        <v/>
      </c>
      <c r="K59" s="72" t="str">
        <f t="shared" si="23"/>
        <v/>
      </c>
      <c r="L59" s="72" t="str">
        <f t="shared" si="23"/>
        <v/>
      </c>
      <c r="M59" s="72" t="str">
        <f t="shared" si="23"/>
        <v/>
      </c>
      <c r="N59" s="72" t="str">
        <f t="shared" si="23"/>
        <v/>
      </c>
      <c r="O59" s="72" t="str">
        <f t="shared" si="23"/>
        <v/>
      </c>
      <c r="P59" s="72" t="str">
        <f t="shared" si="23"/>
        <v/>
      </c>
      <c r="Q59" s="72" t="str">
        <f t="shared" si="23"/>
        <v/>
      </c>
      <c r="R59" s="72" t="str">
        <f t="shared" si="23"/>
        <v/>
      </c>
      <c r="S59" s="72" t="str">
        <f t="shared" si="23"/>
        <v/>
      </c>
      <c r="T59" s="72" t="str">
        <f t="shared" si="23"/>
        <v/>
      </c>
      <c r="U59" s="72" t="str">
        <f t="shared" si="23"/>
        <v/>
      </c>
      <c r="V59" s="72" t="str">
        <f t="shared" si="23"/>
        <v/>
      </c>
      <c r="W59" s="72" t="str">
        <f t="shared" si="23"/>
        <v/>
      </c>
      <c r="X59" s="72" t="str">
        <f t="shared" si="23"/>
        <v/>
      </c>
      <c r="Y59" s="72" t="str">
        <f t="shared" si="23"/>
        <v/>
      </c>
      <c r="Z59" s="72" t="str">
        <f t="shared" si="23"/>
        <v/>
      </c>
      <c r="AA59" s="72" t="str">
        <f t="shared" si="23"/>
        <v/>
      </c>
      <c r="AB59" s="72" t="str">
        <f t="shared" si="23"/>
        <v/>
      </c>
      <c r="AC59" s="72" t="str">
        <f t="shared" si="23"/>
        <v/>
      </c>
      <c r="AD59" s="72" t="str">
        <f t="shared" si="23"/>
        <v/>
      </c>
      <c r="AE59" s="72" t="str">
        <f t="shared" si="23"/>
        <v/>
      </c>
      <c r="AF59" s="72" t="str">
        <f t="shared" si="23"/>
        <v/>
      </c>
      <c r="AG59" s="72" t="str">
        <f t="shared" si="23"/>
        <v/>
      </c>
      <c r="AH59" s="72" t="str">
        <f t="shared" si="23"/>
        <v/>
      </c>
      <c r="AI59" s="72" t="str">
        <f t="shared" si="23"/>
        <v/>
      </c>
      <c r="AJ59" s="72" t="str">
        <f t="shared" si="23"/>
        <v/>
      </c>
      <c r="AK59" s="162"/>
      <c r="AL59" s="156"/>
      <c r="AM59" s="127"/>
      <c r="AN59" s="130"/>
      <c r="AO59" s="133"/>
      <c r="AP59" s="136"/>
      <c r="AQ59" s="136"/>
      <c r="AR59" s="124"/>
      <c r="AS59" s="124"/>
      <c r="AT59" s="124"/>
      <c r="AU59" s="124"/>
      <c r="AV59" s="124"/>
      <c r="AW59" s="124"/>
      <c r="AX59" s="124"/>
      <c r="AY59" s="95"/>
      <c r="AZ59" s="95"/>
      <c r="BA59" s="98"/>
    </row>
    <row r="60" spans="1:53" ht="15" customHeight="1" thickBot="1" x14ac:dyDescent="0.3">
      <c r="A60" s="142"/>
      <c r="B60" s="145"/>
      <c r="C60" s="148"/>
      <c r="D60" s="151"/>
      <c r="E60" s="52"/>
      <c r="F60" s="47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163"/>
      <c r="AL60" s="157"/>
      <c r="AM60" s="128"/>
      <c r="AN60" s="131"/>
      <c r="AO60" s="134"/>
      <c r="AP60" s="137"/>
      <c r="AQ60" s="137"/>
      <c r="AR60" s="125"/>
      <c r="AS60" s="125"/>
      <c r="AT60" s="125"/>
      <c r="AU60" s="125"/>
      <c r="AV60" s="125"/>
      <c r="AW60" s="125"/>
      <c r="AX60" s="125"/>
      <c r="AY60" s="96"/>
      <c r="AZ60" s="96"/>
      <c r="BA60" s="99"/>
    </row>
    <row r="61" spans="1:53" ht="15" customHeight="1" x14ac:dyDescent="0.25">
      <c r="A61" s="140">
        <v>13</v>
      </c>
      <c r="B61" s="143" t="str">
        <f>IFERROR(VLOOKUP($C61,[1]Списки!$A$1:$C$3999,2,0),"")</f>
        <v/>
      </c>
      <c r="C61" s="146"/>
      <c r="D61" s="149" t="str">
        <f>IFERROR(VLOOKUP($C61,[1]Списки!$A$1:$C$3999,3,0),"")</f>
        <v/>
      </c>
      <c r="E61" s="50"/>
      <c r="F61" s="34" t="str">
        <f>VLOOKUP(F$11,[1]Графік!$I$5:$L$32,3,0)</f>
        <v>Р</v>
      </c>
      <c r="G61" s="35" t="str">
        <f>VLOOKUP(G$11,[1]Графік!$I$5:$L$32,3,0)</f>
        <v>Р</v>
      </c>
      <c r="H61" s="35" t="str">
        <f>VLOOKUP(H$11,[1]Графік!$I$5:$L$32,3,0)</f>
        <v>Р</v>
      </c>
      <c r="I61" s="35" t="str">
        <f>VLOOKUP(I$11,[1]Графік!$I$5:$L$32,3,0)</f>
        <v>Р</v>
      </c>
      <c r="J61" s="35" t="str">
        <f>VLOOKUP(J$11,[1]Графік!$I$5:$L$32,3,0)</f>
        <v>ВВ</v>
      </c>
      <c r="K61" s="35" t="str">
        <f>VLOOKUP(K$11,[1]Графік!$I$5:$L$32,3,0)</f>
        <v>ВВ</v>
      </c>
      <c r="L61" s="35" t="str">
        <f>VLOOKUP(L$11,[1]Графік!$I$5:$L$32,3,0)</f>
        <v>Р</v>
      </c>
      <c r="M61" s="35" t="str">
        <f>VLOOKUP(M$11,[1]Графік!$I$5:$L$32,3,0)</f>
        <v>Р</v>
      </c>
      <c r="N61" s="35" t="str">
        <f>VLOOKUP(N$11,[1]Графік!$I$5:$L$32,3,0)</f>
        <v>Р</v>
      </c>
      <c r="O61" s="35" t="str">
        <f>VLOOKUP(O$11,[1]Графік!$I$5:$L$32,3,0)</f>
        <v>Р</v>
      </c>
      <c r="P61" s="35" t="str">
        <f>VLOOKUP(P$11,[1]Графік!$I$5:$L$32,3,0)</f>
        <v>ВВ</v>
      </c>
      <c r="Q61" s="35" t="str">
        <f>VLOOKUP(Q$11,[1]Графік!$I$5:$L$32,3,0)</f>
        <v>ВВ</v>
      </c>
      <c r="R61" s="35" t="str">
        <f>VLOOKUP(R$11,[1]Графік!$I$5:$L$32,3,0)</f>
        <v>Р</v>
      </c>
      <c r="S61" s="35" t="str">
        <f>VLOOKUP(S$11,[1]Графік!$I$5:$L$32,3,0)</f>
        <v>Р</v>
      </c>
      <c r="T61" s="35" t="str">
        <f>VLOOKUP(T$11,[1]Графік!$I$5:$L$32,3,0)</f>
        <v>Р</v>
      </c>
      <c r="U61" s="35" t="str">
        <f>VLOOKUP(U$11,[1]Графік!$I$5:$L$32,3,0)</f>
        <v>Р</v>
      </c>
      <c r="V61" s="35" t="str">
        <f>VLOOKUP(V$11,[1]Графік!$I$5:$L$32,3,0)</f>
        <v>ВВ</v>
      </c>
      <c r="W61" s="35" t="str">
        <f>VLOOKUP(W$11,[1]Графік!$I$5:$L$32,3,0)</f>
        <v>ВВ</v>
      </c>
      <c r="X61" s="35" t="str">
        <f>VLOOKUP(X$11,[1]Графік!$I$5:$L$32,3,0)</f>
        <v>Р</v>
      </c>
      <c r="Y61" s="35" t="str">
        <f>VLOOKUP(Y$11,[1]Графік!$I$5:$L$32,3,0)</f>
        <v>Р</v>
      </c>
      <c r="Z61" s="35" t="str">
        <f>VLOOKUP(Z$11,[1]Графік!$I$5:$L$32,3,0)</f>
        <v>Р</v>
      </c>
      <c r="AA61" s="35" t="str">
        <f>VLOOKUP(AA$11,[1]Графік!$I$5:$L$32,3,0)</f>
        <v>Р</v>
      </c>
      <c r="AB61" s="35" t="str">
        <f>VLOOKUP(AB$11,[1]Графік!$I$5:$L$32,3,0)</f>
        <v>ВВ</v>
      </c>
      <c r="AC61" s="35" t="str">
        <f>VLOOKUP(AC$11,[1]Графік!$I$5:$L$32,3,0)</f>
        <v>ВВ</v>
      </c>
      <c r="AD61" s="35" t="str">
        <f>VLOOKUP(AD$11,[1]Графік!$I$5:$L$32,3,0)</f>
        <v>Р</v>
      </c>
      <c r="AE61" s="35" t="str">
        <f>VLOOKUP(AE$11,[1]Графік!$I$5:$L$32,3,0)</f>
        <v>Р</v>
      </c>
      <c r="AF61" s="35" t="str">
        <f>VLOOKUP(AF$11,[1]Графік!$I$5:$L$32,3,0)</f>
        <v>Р</v>
      </c>
      <c r="AG61" s="35" t="str">
        <f>VLOOKUP(AG$11,[1]Графік!$I$5:$L$32,3,0)</f>
        <v>Р</v>
      </c>
      <c r="AH61" s="35"/>
      <c r="AI61" s="35"/>
      <c r="AJ61" s="35"/>
      <c r="AK61" s="162">
        <f ca="1">SUMIF($F61:$AJ64,"Р",$F62:$AJ62)</f>
        <v>160</v>
      </c>
      <c r="AL61" s="156">
        <f ca="1">SUMIF($F63:$AJ64,"НУ",$F64:$AJ64)</f>
        <v>0</v>
      </c>
      <c r="AM61" s="127">
        <f ca="1">SUMIF(F61:AJ64,"РВ",F62:AJ62)</f>
        <v>0</v>
      </c>
      <c r="AN61" s="130">
        <f ca="1">AK61+AL61+AM61</f>
        <v>160</v>
      </c>
      <c r="AO61" s="133">
        <f ca="1">AK61/8</f>
        <v>20</v>
      </c>
      <c r="AP61" s="136">
        <f>COUNTIF($F61:$AJ64,"=ВВ")</f>
        <v>8</v>
      </c>
      <c r="AQ61" s="136">
        <f>COUNTIF($F61:$AJ64,"=В")</f>
        <v>0</v>
      </c>
      <c r="AR61" s="124">
        <f>COUNTIF($F61:$AJ64,"=НА")</f>
        <v>0</v>
      </c>
      <c r="AS61" s="124">
        <f>COUNTIF(F61:AJ64,"=ТН")</f>
        <v>0</v>
      </c>
      <c r="AT61" s="124">
        <f>COUNTIF($F61:$AJ64,"=ВД")</f>
        <v>0</v>
      </c>
      <c r="AU61" s="124">
        <f>COUNTIF($F61:$AJ64,"=ВП")</f>
        <v>0</v>
      </c>
      <c r="AV61" s="124">
        <f>COUNTIF($F61:$AJ64,"=ДД")</f>
        <v>0</v>
      </c>
      <c r="AW61" s="124">
        <f>COUNTIF($F61:$AJ64,"=П")</f>
        <v>0</v>
      </c>
      <c r="AX61" s="124">
        <f>COUNTIF($F61:$AJ64,"=ПР")</f>
        <v>0</v>
      </c>
      <c r="AY61" s="95">
        <f>COUNTIF($F61:$AJ64,"=І")</f>
        <v>0</v>
      </c>
      <c r="AZ61" s="95">
        <f>COUNTIF($F61:$AJ64,"=НЗ")</f>
        <v>0</v>
      </c>
      <c r="BA61" s="97" t="str">
        <f>IF(C61&gt;1,[1]Графік!$L$36,"")</f>
        <v/>
      </c>
    </row>
    <row r="62" spans="1:53" ht="15" customHeight="1" x14ac:dyDescent="0.25">
      <c r="A62" s="141"/>
      <c r="B62" s="144"/>
      <c r="C62" s="147"/>
      <c r="D62" s="150"/>
      <c r="E62" s="51"/>
      <c r="F62" s="38">
        <f t="shared" ref="F62:AG62" si="24">IF(F61="Р",8,"")</f>
        <v>8</v>
      </c>
      <c r="G62" s="70">
        <f t="shared" si="24"/>
        <v>8</v>
      </c>
      <c r="H62" s="70">
        <f t="shared" si="24"/>
        <v>8</v>
      </c>
      <c r="I62" s="70">
        <f t="shared" si="24"/>
        <v>8</v>
      </c>
      <c r="J62" s="70" t="str">
        <f t="shared" si="24"/>
        <v/>
      </c>
      <c r="K62" s="70" t="str">
        <f t="shared" si="24"/>
        <v/>
      </c>
      <c r="L62" s="70">
        <f t="shared" si="24"/>
        <v>8</v>
      </c>
      <c r="M62" s="70">
        <f t="shared" si="24"/>
        <v>8</v>
      </c>
      <c r="N62" s="70">
        <f t="shared" si="24"/>
        <v>8</v>
      </c>
      <c r="O62" s="70">
        <f t="shared" si="24"/>
        <v>8</v>
      </c>
      <c r="P62" s="70" t="str">
        <f t="shared" si="24"/>
        <v/>
      </c>
      <c r="Q62" s="70" t="str">
        <f t="shared" si="24"/>
        <v/>
      </c>
      <c r="R62" s="70">
        <f t="shared" si="24"/>
        <v>8</v>
      </c>
      <c r="S62" s="70">
        <f t="shared" si="24"/>
        <v>8</v>
      </c>
      <c r="T62" s="70">
        <f t="shared" si="24"/>
        <v>8</v>
      </c>
      <c r="U62" s="70">
        <f t="shared" si="24"/>
        <v>8</v>
      </c>
      <c r="V62" s="70" t="str">
        <f t="shared" si="24"/>
        <v/>
      </c>
      <c r="W62" s="70" t="str">
        <f t="shared" si="24"/>
        <v/>
      </c>
      <c r="X62" s="70">
        <f t="shared" si="24"/>
        <v>8</v>
      </c>
      <c r="Y62" s="70">
        <f t="shared" si="24"/>
        <v>8</v>
      </c>
      <c r="Z62" s="70">
        <f t="shared" si="24"/>
        <v>8</v>
      </c>
      <c r="AA62" s="70">
        <f t="shared" si="24"/>
        <v>8</v>
      </c>
      <c r="AB62" s="70" t="str">
        <f t="shared" si="24"/>
        <v/>
      </c>
      <c r="AC62" s="70" t="str">
        <f t="shared" si="24"/>
        <v/>
      </c>
      <c r="AD62" s="70">
        <f t="shared" si="24"/>
        <v>8</v>
      </c>
      <c r="AE62" s="70">
        <f t="shared" si="24"/>
        <v>8</v>
      </c>
      <c r="AF62" s="70">
        <f t="shared" si="24"/>
        <v>8</v>
      </c>
      <c r="AG62" s="70">
        <f t="shared" si="24"/>
        <v>8</v>
      </c>
      <c r="AH62" s="70"/>
      <c r="AI62" s="70"/>
      <c r="AJ62" s="70"/>
      <c r="AK62" s="162"/>
      <c r="AL62" s="156"/>
      <c r="AM62" s="127"/>
      <c r="AN62" s="130"/>
      <c r="AO62" s="133"/>
      <c r="AP62" s="136"/>
      <c r="AQ62" s="136"/>
      <c r="AR62" s="124"/>
      <c r="AS62" s="124"/>
      <c r="AT62" s="124"/>
      <c r="AU62" s="124"/>
      <c r="AV62" s="124"/>
      <c r="AW62" s="124"/>
      <c r="AX62" s="124"/>
      <c r="AY62" s="95"/>
      <c r="AZ62" s="95"/>
      <c r="BA62" s="98"/>
    </row>
    <row r="63" spans="1:53" ht="15" customHeight="1" x14ac:dyDescent="0.25">
      <c r="A63" s="141"/>
      <c r="B63" s="144"/>
      <c r="C63" s="147"/>
      <c r="D63" s="150"/>
      <c r="E63" s="51"/>
      <c r="F63" s="42" t="str">
        <f t="shared" ref="F63:AJ63" si="25">IF(F64&gt;0,"НУ","")</f>
        <v/>
      </c>
      <c r="G63" s="72" t="str">
        <f t="shared" si="25"/>
        <v/>
      </c>
      <c r="H63" s="72" t="str">
        <f t="shared" si="25"/>
        <v/>
      </c>
      <c r="I63" s="72" t="str">
        <f t="shared" si="25"/>
        <v/>
      </c>
      <c r="J63" s="72" t="str">
        <f t="shared" si="25"/>
        <v/>
      </c>
      <c r="K63" s="72" t="str">
        <f t="shared" si="25"/>
        <v/>
      </c>
      <c r="L63" s="72" t="str">
        <f t="shared" si="25"/>
        <v/>
      </c>
      <c r="M63" s="72" t="str">
        <f t="shared" si="25"/>
        <v/>
      </c>
      <c r="N63" s="72" t="str">
        <f t="shared" si="25"/>
        <v/>
      </c>
      <c r="O63" s="72" t="str">
        <f t="shared" si="25"/>
        <v/>
      </c>
      <c r="P63" s="72" t="str">
        <f t="shared" si="25"/>
        <v/>
      </c>
      <c r="Q63" s="72" t="str">
        <f t="shared" si="25"/>
        <v/>
      </c>
      <c r="R63" s="72" t="str">
        <f t="shared" si="25"/>
        <v/>
      </c>
      <c r="S63" s="72" t="str">
        <f t="shared" si="25"/>
        <v/>
      </c>
      <c r="T63" s="72" t="str">
        <f t="shared" si="25"/>
        <v/>
      </c>
      <c r="U63" s="72" t="str">
        <f t="shared" si="25"/>
        <v/>
      </c>
      <c r="V63" s="72" t="str">
        <f t="shared" si="25"/>
        <v/>
      </c>
      <c r="W63" s="72" t="str">
        <f t="shared" si="25"/>
        <v/>
      </c>
      <c r="X63" s="72" t="str">
        <f t="shared" si="25"/>
        <v/>
      </c>
      <c r="Y63" s="72" t="str">
        <f t="shared" si="25"/>
        <v/>
      </c>
      <c r="Z63" s="72" t="str">
        <f t="shared" si="25"/>
        <v/>
      </c>
      <c r="AA63" s="72" t="str">
        <f t="shared" si="25"/>
        <v/>
      </c>
      <c r="AB63" s="72" t="str">
        <f t="shared" si="25"/>
        <v/>
      </c>
      <c r="AC63" s="72" t="str">
        <f t="shared" si="25"/>
        <v/>
      </c>
      <c r="AD63" s="72" t="str">
        <f t="shared" si="25"/>
        <v/>
      </c>
      <c r="AE63" s="72" t="str">
        <f t="shared" si="25"/>
        <v/>
      </c>
      <c r="AF63" s="72" t="str">
        <f t="shared" si="25"/>
        <v/>
      </c>
      <c r="AG63" s="72" t="str">
        <f t="shared" si="25"/>
        <v/>
      </c>
      <c r="AH63" s="72" t="str">
        <f t="shared" si="25"/>
        <v/>
      </c>
      <c r="AI63" s="72" t="str">
        <f t="shared" si="25"/>
        <v/>
      </c>
      <c r="AJ63" s="72" t="str">
        <f t="shared" si="25"/>
        <v/>
      </c>
      <c r="AK63" s="162"/>
      <c r="AL63" s="156"/>
      <c r="AM63" s="127"/>
      <c r="AN63" s="130"/>
      <c r="AO63" s="133"/>
      <c r="AP63" s="136"/>
      <c r="AQ63" s="136"/>
      <c r="AR63" s="124"/>
      <c r="AS63" s="124"/>
      <c r="AT63" s="124"/>
      <c r="AU63" s="124"/>
      <c r="AV63" s="124"/>
      <c r="AW63" s="124"/>
      <c r="AX63" s="124"/>
      <c r="AY63" s="95"/>
      <c r="AZ63" s="95"/>
      <c r="BA63" s="98"/>
    </row>
    <row r="64" spans="1:53" ht="15" customHeight="1" thickBot="1" x14ac:dyDescent="0.3">
      <c r="A64" s="142"/>
      <c r="B64" s="145"/>
      <c r="C64" s="148"/>
      <c r="D64" s="151"/>
      <c r="E64" s="52"/>
      <c r="F64" s="47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163"/>
      <c r="AL64" s="157"/>
      <c r="AM64" s="128"/>
      <c r="AN64" s="131"/>
      <c r="AO64" s="134"/>
      <c r="AP64" s="137"/>
      <c r="AQ64" s="137"/>
      <c r="AR64" s="125"/>
      <c r="AS64" s="125"/>
      <c r="AT64" s="125"/>
      <c r="AU64" s="125"/>
      <c r="AV64" s="125"/>
      <c r="AW64" s="125"/>
      <c r="AX64" s="125"/>
      <c r="AY64" s="96"/>
      <c r="AZ64" s="96"/>
      <c r="BA64" s="99"/>
    </row>
    <row r="65" spans="1:53" ht="15" customHeight="1" x14ac:dyDescent="0.25">
      <c r="A65" s="140">
        <v>14</v>
      </c>
      <c r="B65" s="143" t="str">
        <f>IFERROR(VLOOKUP($C65,[1]Списки!$A$1:$C$3999,2,0),"")</f>
        <v/>
      </c>
      <c r="C65" s="146"/>
      <c r="D65" s="149" t="str">
        <f>IFERROR(VLOOKUP($C65,[1]Списки!$A$1:$C$3999,3,0),"")</f>
        <v/>
      </c>
      <c r="E65" s="50"/>
      <c r="F65" s="34" t="str">
        <f>VLOOKUP(F$11,[1]Графік!$I$5:$L$32,3,0)</f>
        <v>Р</v>
      </c>
      <c r="G65" s="35" t="str">
        <f>VLOOKUP(G$11,[1]Графік!$I$5:$L$32,3,0)</f>
        <v>Р</v>
      </c>
      <c r="H65" s="35" t="str">
        <f>VLOOKUP(H$11,[1]Графік!$I$5:$L$32,3,0)</f>
        <v>Р</v>
      </c>
      <c r="I65" s="35" t="str">
        <f>VLOOKUP(I$11,[1]Графік!$I$5:$L$32,3,0)</f>
        <v>Р</v>
      </c>
      <c r="J65" s="35" t="str">
        <f>VLOOKUP(J$11,[1]Графік!$I$5:$L$32,3,0)</f>
        <v>ВВ</v>
      </c>
      <c r="K65" s="35" t="str">
        <f>VLOOKUP(K$11,[1]Графік!$I$5:$L$32,3,0)</f>
        <v>ВВ</v>
      </c>
      <c r="L65" s="35" t="str">
        <f>VLOOKUP(L$11,[1]Графік!$I$5:$L$32,3,0)</f>
        <v>Р</v>
      </c>
      <c r="M65" s="35" t="str">
        <f>VLOOKUP(M$11,[1]Графік!$I$5:$L$32,3,0)</f>
        <v>Р</v>
      </c>
      <c r="N65" s="35" t="str">
        <f>VLOOKUP(N$11,[1]Графік!$I$5:$L$32,3,0)</f>
        <v>Р</v>
      </c>
      <c r="O65" s="35" t="str">
        <f>VLOOKUP(O$11,[1]Графік!$I$5:$L$32,3,0)</f>
        <v>Р</v>
      </c>
      <c r="P65" s="35" t="str">
        <f>VLOOKUP(P$11,[1]Графік!$I$5:$L$32,3,0)</f>
        <v>ВВ</v>
      </c>
      <c r="Q65" s="35" t="str">
        <f>VLOOKUP(Q$11,[1]Графік!$I$5:$L$32,3,0)</f>
        <v>ВВ</v>
      </c>
      <c r="R65" s="35" t="str">
        <f>VLOOKUP(R$11,[1]Графік!$I$5:$L$32,3,0)</f>
        <v>Р</v>
      </c>
      <c r="S65" s="35" t="str">
        <f>VLOOKUP(S$11,[1]Графік!$I$5:$L$32,3,0)</f>
        <v>Р</v>
      </c>
      <c r="T65" s="35" t="str">
        <f>VLOOKUP(T$11,[1]Графік!$I$5:$L$32,3,0)</f>
        <v>Р</v>
      </c>
      <c r="U65" s="35" t="str">
        <f>VLOOKUP(U$11,[1]Графік!$I$5:$L$32,3,0)</f>
        <v>Р</v>
      </c>
      <c r="V65" s="35" t="str">
        <f>VLOOKUP(V$11,[1]Графік!$I$5:$L$32,3,0)</f>
        <v>ВВ</v>
      </c>
      <c r="W65" s="35" t="str">
        <f>VLOOKUP(W$11,[1]Графік!$I$5:$L$32,3,0)</f>
        <v>ВВ</v>
      </c>
      <c r="X65" s="35" t="str">
        <f>VLOOKUP(X$11,[1]Графік!$I$5:$L$32,3,0)</f>
        <v>Р</v>
      </c>
      <c r="Y65" s="35" t="str">
        <f>VLOOKUP(Y$11,[1]Графік!$I$5:$L$32,3,0)</f>
        <v>Р</v>
      </c>
      <c r="Z65" s="35" t="str">
        <f>VLOOKUP(Z$11,[1]Графік!$I$5:$L$32,3,0)</f>
        <v>Р</v>
      </c>
      <c r="AA65" s="35" t="str">
        <f>VLOOKUP(AA$11,[1]Графік!$I$5:$L$32,3,0)</f>
        <v>Р</v>
      </c>
      <c r="AB65" s="35" t="str">
        <f>VLOOKUP(AB$11,[1]Графік!$I$5:$L$32,3,0)</f>
        <v>ВВ</v>
      </c>
      <c r="AC65" s="35" t="str">
        <f>VLOOKUP(AC$11,[1]Графік!$I$5:$L$32,3,0)</f>
        <v>ВВ</v>
      </c>
      <c r="AD65" s="35" t="str">
        <f>VLOOKUP(AD$11,[1]Графік!$I$5:$L$32,3,0)</f>
        <v>Р</v>
      </c>
      <c r="AE65" s="35" t="str">
        <f>VLOOKUP(AE$11,[1]Графік!$I$5:$L$32,3,0)</f>
        <v>Р</v>
      </c>
      <c r="AF65" s="35" t="str">
        <f>VLOOKUP(AF$11,[1]Графік!$I$5:$L$32,3,0)</f>
        <v>Р</v>
      </c>
      <c r="AG65" s="35" t="str">
        <f>VLOOKUP(AG$11,[1]Графік!$I$5:$L$32,3,0)</f>
        <v>Р</v>
      </c>
      <c r="AH65" s="35"/>
      <c r="AI65" s="35"/>
      <c r="AJ65" s="35"/>
      <c r="AK65" s="162">
        <f ca="1">SUMIF($F65:$AJ68,"Р",$F66:$AJ66)</f>
        <v>160</v>
      </c>
      <c r="AL65" s="156">
        <f ca="1">SUMIF($F67:$AJ68,"НУ",$F68:$AJ68)</f>
        <v>0</v>
      </c>
      <c r="AM65" s="127">
        <f ca="1">SUMIF(F65:AJ68,"РВ",F66:AJ66)</f>
        <v>0</v>
      </c>
      <c r="AN65" s="130">
        <f ca="1">AK65+AL65+AM65</f>
        <v>160</v>
      </c>
      <c r="AO65" s="133">
        <f ca="1">AK65/8</f>
        <v>20</v>
      </c>
      <c r="AP65" s="136">
        <f>COUNTIF($F65:$AJ68,"=ВВ")</f>
        <v>8</v>
      </c>
      <c r="AQ65" s="136">
        <f>COUNTIF($F65:$AJ68,"=В")</f>
        <v>0</v>
      </c>
      <c r="AR65" s="124">
        <f>COUNTIF($F65:$AJ68,"=НА")</f>
        <v>0</v>
      </c>
      <c r="AS65" s="124">
        <f>COUNTIF(F65:AJ68,"=ТН")</f>
        <v>0</v>
      </c>
      <c r="AT65" s="124">
        <f>COUNTIF($F65:$AJ68,"=ВД")</f>
        <v>0</v>
      </c>
      <c r="AU65" s="124">
        <f>COUNTIF($F65:$AJ68,"=ВП")</f>
        <v>0</v>
      </c>
      <c r="AV65" s="124">
        <f>COUNTIF($F65:$AJ68,"=ДД")</f>
        <v>0</v>
      </c>
      <c r="AW65" s="124">
        <f>COUNTIF($F65:$AJ68,"=П")</f>
        <v>0</v>
      </c>
      <c r="AX65" s="124">
        <f>COUNTIF($F65:$AJ68,"=ПР")</f>
        <v>0</v>
      </c>
      <c r="AY65" s="95">
        <f>COUNTIF($F65:$AJ68,"=І")</f>
        <v>0</v>
      </c>
      <c r="AZ65" s="95">
        <f>COUNTIF($F65:$AJ68,"=НЗ")</f>
        <v>0</v>
      </c>
      <c r="BA65" s="97" t="str">
        <f>IF(C65&gt;1,[1]Графік!$L$36,"")</f>
        <v/>
      </c>
    </row>
    <row r="66" spans="1:53" ht="15" customHeight="1" x14ac:dyDescent="0.25">
      <c r="A66" s="141"/>
      <c r="B66" s="144"/>
      <c r="C66" s="147"/>
      <c r="D66" s="150"/>
      <c r="E66" s="51"/>
      <c r="F66" s="38">
        <f t="shared" ref="F66:AG66" si="26">IF(F65="Р",8,"")</f>
        <v>8</v>
      </c>
      <c r="G66" s="70">
        <f t="shared" si="26"/>
        <v>8</v>
      </c>
      <c r="H66" s="70">
        <f t="shared" si="26"/>
        <v>8</v>
      </c>
      <c r="I66" s="70">
        <f t="shared" si="26"/>
        <v>8</v>
      </c>
      <c r="J66" s="70" t="str">
        <f t="shared" si="26"/>
        <v/>
      </c>
      <c r="K66" s="70" t="str">
        <f t="shared" si="26"/>
        <v/>
      </c>
      <c r="L66" s="70">
        <f t="shared" si="26"/>
        <v>8</v>
      </c>
      <c r="M66" s="70">
        <f t="shared" si="26"/>
        <v>8</v>
      </c>
      <c r="N66" s="70">
        <f t="shared" si="26"/>
        <v>8</v>
      </c>
      <c r="O66" s="70">
        <f t="shared" si="26"/>
        <v>8</v>
      </c>
      <c r="P66" s="70" t="str">
        <f t="shared" si="26"/>
        <v/>
      </c>
      <c r="Q66" s="70" t="str">
        <f t="shared" si="26"/>
        <v/>
      </c>
      <c r="R66" s="70">
        <f t="shared" si="26"/>
        <v>8</v>
      </c>
      <c r="S66" s="70">
        <f t="shared" si="26"/>
        <v>8</v>
      </c>
      <c r="T66" s="70">
        <f t="shared" si="26"/>
        <v>8</v>
      </c>
      <c r="U66" s="70">
        <f t="shared" si="26"/>
        <v>8</v>
      </c>
      <c r="V66" s="70" t="str">
        <f t="shared" si="26"/>
        <v/>
      </c>
      <c r="W66" s="70" t="str">
        <f t="shared" si="26"/>
        <v/>
      </c>
      <c r="X66" s="70">
        <f t="shared" si="26"/>
        <v>8</v>
      </c>
      <c r="Y66" s="70">
        <f t="shared" si="26"/>
        <v>8</v>
      </c>
      <c r="Z66" s="70">
        <f t="shared" si="26"/>
        <v>8</v>
      </c>
      <c r="AA66" s="70">
        <f t="shared" si="26"/>
        <v>8</v>
      </c>
      <c r="AB66" s="70" t="str">
        <f t="shared" si="26"/>
        <v/>
      </c>
      <c r="AC66" s="70" t="str">
        <f t="shared" si="26"/>
        <v/>
      </c>
      <c r="AD66" s="70">
        <f t="shared" si="26"/>
        <v>8</v>
      </c>
      <c r="AE66" s="70">
        <f t="shared" si="26"/>
        <v>8</v>
      </c>
      <c r="AF66" s="70">
        <f t="shared" si="26"/>
        <v>8</v>
      </c>
      <c r="AG66" s="70">
        <f t="shared" si="26"/>
        <v>8</v>
      </c>
      <c r="AH66" s="70"/>
      <c r="AI66" s="70"/>
      <c r="AJ66" s="70"/>
      <c r="AK66" s="162"/>
      <c r="AL66" s="156"/>
      <c r="AM66" s="127"/>
      <c r="AN66" s="130"/>
      <c r="AO66" s="133"/>
      <c r="AP66" s="136"/>
      <c r="AQ66" s="136"/>
      <c r="AR66" s="124"/>
      <c r="AS66" s="124"/>
      <c r="AT66" s="124"/>
      <c r="AU66" s="124"/>
      <c r="AV66" s="124"/>
      <c r="AW66" s="124"/>
      <c r="AX66" s="124"/>
      <c r="AY66" s="95"/>
      <c r="AZ66" s="95"/>
      <c r="BA66" s="98"/>
    </row>
    <row r="67" spans="1:53" ht="15" customHeight="1" x14ac:dyDescent="0.25">
      <c r="A67" s="141"/>
      <c r="B67" s="144"/>
      <c r="C67" s="147"/>
      <c r="D67" s="150"/>
      <c r="E67" s="51"/>
      <c r="F67" s="42" t="str">
        <f t="shared" ref="F67:AJ67" si="27">IF(F68&gt;0,"НУ","")</f>
        <v/>
      </c>
      <c r="G67" s="72" t="str">
        <f t="shared" si="27"/>
        <v/>
      </c>
      <c r="H67" s="72" t="str">
        <f t="shared" si="27"/>
        <v/>
      </c>
      <c r="I67" s="72" t="str">
        <f t="shared" si="27"/>
        <v/>
      </c>
      <c r="J67" s="72" t="str">
        <f t="shared" si="27"/>
        <v/>
      </c>
      <c r="K67" s="72" t="str">
        <f t="shared" si="27"/>
        <v/>
      </c>
      <c r="L67" s="72" t="str">
        <f t="shared" si="27"/>
        <v/>
      </c>
      <c r="M67" s="72" t="str">
        <f t="shared" si="27"/>
        <v/>
      </c>
      <c r="N67" s="72" t="str">
        <f t="shared" si="27"/>
        <v/>
      </c>
      <c r="O67" s="72" t="str">
        <f t="shared" si="27"/>
        <v/>
      </c>
      <c r="P67" s="72" t="str">
        <f t="shared" si="27"/>
        <v/>
      </c>
      <c r="Q67" s="72" t="str">
        <f t="shared" si="27"/>
        <v/>
      </c>
      <c r="R67" s="72" t="str">
        <f t="shared" si="27"/>
        <v/>
      </c>
      <c r="S67" s="72" t="str">
        <f t="shared" si="27"/>
        <v/>
      </c>
      <c r="T67" s="72" t="str">
        <f t="shared" si="27"/>
        <v/>
      </c>
      <c r="U67" s="72" t="str">
        <f t="shared" si="27"/>
        <v/>
      </c>
      <c r="V67" s="72" t="str">
        <f t="shared" si="27"/>
        <v/>
      </c>
      <c r="W67" s="72" t="str">
        <f t="shared" si="27"/>
        <v/>
      </c>
      <c r="X67" s="72" t="str">
        <f t="shared" si="27"/>
        <v/>
      </c>
      <c r="Y67" s="72" t="str">
        <f t="shared" si="27"/>
        <v/>
      </c>
      <c r="Z67" s="72" t="str">
        <f t="shared" si="27"/>
        <v/>
      </c>
      <c r="AA67" s="72" t="str">
        <f t="shared" si="27"/>
        <v/>
      </c>
      <c r="AB67" s="72" t="str">
        <f t="shared" si="27"/>
        <v/>
      </c>
      <c r="AC67" s="72" t="str">
        <f t="shared" si="27"/>
        <v/>
      </c>
      <c r="AD67" s="72" t="str">
        <f t="shared" si="27"/>
        <v/>
      </c>
      <c r="AE67" s="72" t="str">
        <f t="shared" si="27"/>
        <v/>
      </c>
      <c r="AF67" s="72" t="str">
        <f t="shared" si="27"/>
        <v/>
      </c>
      <c r="AG67" s="72" t="str">
        <f t="shared" si="27"/>
        <v/>
      </c>
      <c r="AH67" s="72" t="str">
        <f t="shared" si="27"/>
        <v/>
      </c>
      <c r="AI67" s="72" t="str">
        <f t="shared" si="27"/>
        <v/>
      </c>
      <c r="AJ67" s="72" t="str">
        <f t="shared" si="27"/>
        <v/>
      </c>
      <c r="AK67" s="162"/>
      <c r="AL67" s="156"/>
      <c r="AM67" s="127"/>
      <c r="AN67" s="130"/>
      <c r="AO67" s="133"/>
      <c r="AP67" s="136"/>
      <c r="AQ67" s="136"/>
      <c r="AR67" s="124"/>
      <c r="AS67" s="124"/>
      <c r="AT67" s="124"/>
      <c r="AU67" s="124"/>
      <c r="AV67" s="124"/>
      <c r="AW67" s="124"/>
      <c r="AX67" s="124"/>
      <c r="AY67" s="95"/>
      <c r="AZ67" s="95"/>
      <c r="BA67" s="98"/>
    </row>
    <row r="68" spans="1:53" ht="15" customHeight="1" thickBot="1" x14ac:dyDescent="0.3">
      <c r="A68" s="142"/>
      <c r="B68" s="145"/>
      <c r="C68" s="148"/>
      <c r="D68" s="151"/>
      <c r="E68" s="52"/>
      <c r="F68" s="47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163"/>
      <c r="AL68" s="157"/>
      <c r="AM68" s="128"/>
      <c r="AN68" s="131"/>
      <c r="AO68" s="134"/>
      <c r="AP68" s="137"/>
      <c r="AQ68" s="137"/>
      <c r="AR68" s="125"/>
      <c r="AS68" s="125"/>
      <c r="AT68" s="125"/>
      <c r="AU68" s="125"/>
      <c r="AV68" s="125"/>
      <c r="AW68" s="125"/>
      <c r="AX68" s="125"/>
      <c r="AY68" s="96"/>
      <c r="AZ68" s="96"/>
      <c r="BA68" s="99"/>
    </row>
    <row r="69" spans="1:53" ht="15" customHeight="1" x14ac:dyDescent="0.25">
      <c r="A69" s="140">
        <v>15</v>
      </c>
      <c r="B69" s="143" t="str">
        <f>IFERROR(VLOOKUP($C69,[1]Списки!$A$1:$C$3999,2,0),"")</f>
        <v/>
      </c>
      <c r="C69" s="146"/>
      <c r="D69" s="149" t="str">
        <f>IFERROR(VLOOKUP($C69,[1]Списки!$A$1:$C$3999,3,0),"")</f>
        <v/>
      </c>
      <c r="E69" s="50"/>
      <c r="F69" s="34" t="str">
        <f>VLOOKUP(F$11,[1]Графік!$I$5:$L$32,3,0)</f>
        <v>Р</v>
      </c>
      <c r="G69" s="35" t="str">
        <f>VLOOKUP(G$11,[1]Графік!$I$5:$L$32,3,0)</f>
        <v>Р</v>
      </c>
      <c r="H69" s="35" t="str">
        <f>VLOOKUP(H$11,[1]Графік!$I$5:$L$32,3,0)</f>
        <v>Р</v>
      </c>
      <c r="I69" s="35" t="str">
        <f>VLOOKUP(I$11,[1]Графік!$I$5:$L$32,3,0)</f>
        <v>Р</v>
      </c>
      <c r="J69" s="35" t="str">
        <f>VLOOKUP(J$11,[1]Графік!$I$5:$L$32,3,0)</f>
        <v>ВВ</v>
      </c>
      <c r="K69" s="35" t="str">
        <f>VLOOKUP(K$11,[1]Графік!$I$5:$L$32,3,0)</f>
        <v>ВВ</v>
      </c>
      <c r="L69" s="35" t="str">
        <f>VLOOKUP(L$11,[1]Графік!$I$5:$L$32,3,0)</f>
        <v>Р</v>
      </c>
      <c r="M69" s="35" t="str">
        <f>VLOOKUP(M$11,[1]Графік!$I$5:$L$32,3,0)</f>
        <v>Р</v>
      </c>
      <c r="N69" s="35" t="str">
        <f>VLOOKUP(N$11,[1]Графік!$I$5:$L$32,3,0)</f>
        <v>Р</v>
      </c>
      <c r="O69" s="35" t="str">
        <f>VLOOKUP(O$11,[1]Графік!$I$5:$L$32,3,0)</f>
        <v>Р</v>
      </c>
      <c r="P69" s="35" t="str">
        <f>VLOOKUP(P$11,[1]Графік!$I$5:$L$32,3,0)</f>
        <v>ВВ</v>
      </c>
      <c r="Q69" s="35" t="str">
        <f>VLOOKUP(Q$11,[1]Графік!$I$5:$L$32,3,0)</f>
        <v>ВВ</v>
      </c>
      <c r="R69" s="35" t="str">
        <f>VLOOKUP(R$11,[1]Графік!$I$5:$L$32,3,0)</f>
        <v>Р</v>
      </c>
      <c r="S69" s="35" t="str">
        <f>VLOOKUP(S$11,[1]Графік!$I$5:$L$32,3,0)</f>
        <v>Р</v>
      </c>
      <c r="T69" s="35" t="str">
        <f>VLOOKUP(T$11,[1]Графік!$I$5:$L$32,3,0)</f>
        <v>Р</v>
      </c>
      <c r="U69" s="35" t="str">
        <f>VLOOKUP(U$11,[1]Графік!$I$5:$L$32,3,0)</f>
        <v>Р</v>
      </c>
      <c r="V69" s="35" t="str">
        <f>VLOOKUP(V$11,[1]Графік!$I$5:$L$32,3,0)</f>
        <v>ВВ</v>
      </c>
      <c r="W69" s="35" t="str">
        <f>VLOOKUP(W$11,[1]Графік!$I$5:$L$32,3,0)</f>
        <v>ВВ</v>
      </c>
      <c r="X69" s="35" t="str">
        <f>VLOOKUP(X$11,[1]Графік!$I$5:$L$32,3,0)</f>
        <v>Р</v>
      </c>
      <c r="Y69" s="35" t="str">
        <f>VLOOKUP(Y$11,[1]Графік!$I$5:$L$32,3,0)</f>
        <v>Р</v>
      </c>
      <c r="Z69" s="35" t="str">
        <f>VLOOKUP(Z$11,[1]Графік!$I$5:$L$32,3,0)</f>
        <v>Р</v>
      </c>
      <c r="AA69" s="35" t="str">
        <f>VLOOKUP(AA$11,[1]Графік!$I$5:$L$32,3,0)</f>
        <v>Р</v>
      </c>
      <c r="AB69" s="35" t="str">
        <f>VLOOKUP(AB$11,[1]Графік!$I$5:$L$32,3,0)</f>
        <v>ВВ</v>
      </c>
      <c r="AC69" s="35" t="str">
        <f>VLOOKUP(AC$11,[1]Графік!$I$5:$L$32,3,0)</f>
        <v>ВВ</v>
      </c>
      <c r="AD69" s="35" t="str">
        <f>VLOOKUP(AD$11,[1]Графік!$I$5:$L$32,3,0)</f>
        <v>Р</v>
      </c>
      <c r="AE69" s="35" t="str">
        <f>VLOOKUP(AE$11,[1]Графік!$I$5:$L$32,3,0)</f>
        <v>Р</v>
      </c>
      <c r="AF69" s="35" t="str">
        <f>VLOOKUP(AF$11,[1]Графік!$I$5:$L$32,3,0)</f>
        <v>Р</v>
      </c>
      <c r="AG69" s="35" t="str">
        <f>VLOOKUP(AG$11,[1]Графік!$I$5:$L$32,3,0)</f>
        <v>Р</v>
      </c>
      <c r="AH69" s="35"/>
      <c r="AI69" s="35"/>
      <c r="AJ69" s="35"/>
      <c r="AK69" s="162">
        <f ca="1">SUMIF($F69:$AJ72,"Р",$F70:$AJ70)</f>
        <v>160</v>
      </c>
      <c r="AL69" s="156">
        <f ca="1">SUMIF($F71:$AJ72,"НУ",$F72:$AJ72)</f>
        <v>0</v>
      </c>
      <c r="AM69" s="127">
        <f ca="1">SUMIF(F69:AJ72,"РВ",F70:AJ70)</f>
        <v>0</v>
      </c>
      <c r="AN69" s="130">
        <f ca="1">AK69+AL69+AM69</f>
        <v>160</v>
      </c>
      <c r="AO69" s="133">
        <f ca="1">AK69/8</f>
        <v>20</v>
      </c>
      <c r="AP69" s="136">
        <f>COUNTIF($F69:$AJ72,"=ВВ")</f>
        <v>8</v>
      </c>
      <c r="AQ69" s="136">
        <f>COUNTIF($F69:$AJ72,"=В")</f>
        <v>0</v>
      </c>
      <c r="AR69" s="124">
        <f>COUNTIF($F69:$AJ72,"=НА")</f>
        <v>0</v>
      </c>
      <c r="AS69" s="124">
        <f>COUNTIF(F69:AJ72,"=ТН")</f>
        <v>0</v>
      </c>
      <c r="AT69" s="124">
        <f>COUNTIF($F69:$AJ72,"=ВД")</f>
        <v>0</v>
      </c>
      <c r="AU69" s="124">
        <f>COUNTIF($F69:$AJ72,"=ВП")</f>
        <v>0</v>
      </c>
      <c r="AV69" s="124">
        <f>COUNTIF($F69:$AJ72,"=ДД")</f>
        <v>0</v>
      </c>
      <c r="AW69" s="124">
        <f>COUNTIF($F69:$AJ72,"=П")</f>
        <v>0</v>
      </c>
      <c r="AX69" s="124">
        <f>COUNTIF($F69:$AJ72,"=ПР")</f>
        <v>0</v>
      </c>
      <c r="AY69" s="95">
        <f>COUNTIF($F69:$AJ72,"=І")</f>
        <v>0</v>
      </c>
      <c r="AZ69" s="95">
        <f>COUNTIF($F69:$AJ72,"=НЗ")</f>
        <v>0</v>
      </c>
      <c r="BA69" s="97" t="str">
        <f>IF(C69&gt;1,[1]Графік!$L$36,"")</f>
        <v/>
      </c>
    </row>
    <row r="70" spans="1:53" ht="15" customHeight="1" x14ac:dyDescent="0.25">
      <c r="A70" s="141"/>
      <c r="B70" s="144"/>
      <c r="C70" s="147"/>
      <c r="D70" s="150"/>
      <c r="E70" s="51"/>
      <c r="F70" s="38">
        <f t="shared" ref="F70:AG70" si="28">IF(F69="Р",8,"")</f>
        <v>8</v>
      </c>
      <c r="G70" s="70">
        <f t="shared" si="28"/>
        <v>8</v>
      </c>
      <c r="H70" s="70">
        <f t="shared" si="28"/>
        <v>8</v>
      </c>
      <c r="I70" s="70">
        <f t="shared" si="28"/>
        <v>8</v>
      </c>
      <c r="J70" s="70" t="str">
        <f t="shared" si="28"/>
        <v/>
      </c>
      <c r="K70" s="70" t="str">
        <f t="shared" si="28"/>
        <v/>
      </c>
      <c r="L70" s="70">
        <f t="shared" si="28"/>
        <v>8</v>
      </c>
      <c r="M70" s="70">
        <f t="shared" si="28"/>
        <v>8</v>
      </c>
      <c r="N70" s="70">
        <f t="shared" si="28"/>
        <v>8</v>
      </c>
      <c r="O70" s="70">
        <f t="shared" si="28"/>
        <v>8</v>
      </c>
      <c r="P70" s="70" t="str">
        <f t="shared" si="28"/>
        <v/>
      </c>
      <c r="Q70" s="70" t="str">
        <f t="shared" si="28"/>
        <v/>
      </c>
      <c r="R70" s="70">
        <f t="shared" si="28"/>
        <v>8</v>
      </c>
      <c r="S70" s="70">
        <f t="shared" si="28"/>
        <v>8</v>
      </c>
      <c r="T70" s="70">
        <f t="shared" si="28"/>
        <v>8</v>
      </c>
      <c r="U70" s="70">
        <f t="shared" si="28"/>
        <v>8</v>
      </c>
      <c r="V70" s="70" t="str">
        <f t="shared" si="28"/>
        <v/>
      </c>
      <c r="W70" s="70" t="str">
        <f t="shared" si="28"/>
        <v/>
      </c>
      <c r="X70" s="70">
        <f t="shared" si="28"/>
        <v>8</v>
      </c>
      <c r="Y70" s="70">
        <f t="shared" si="28"/>
        <v>8</v>
      </c>
      <c r="Z70" s="70">
        <f t="shared" si="28"/>
        <v>8</v>
      </c>
      <c r="AA70" s="70">
        <f t="shared" si="28"/>
        <v>8</v>
      </c>
      <c r="AB70" s="70" t="str">
        <f t="shared" si="28"/>
        <v/>
      </c>
      <c r="AC70" s="70" t="str">
        <f t="shared" si="28"/>
        <v/>
      </c>
      <c r="AD70" s="70">
        <f t="shared" si="28"/>
        <v>8</v>
      </c>
      <c r="AE70" s="70">
        <f t="shared" si="28"/>
        <v>8</v>
      </c>
      <c r="AF70" s="70">
        <f t="shared" si="28"/>
        <v>8</v>
      </c>
      <c r="AG70" s="70">
        <f t="shared" si="28"/>
        <v>8</v>
      </c>
      <c r="AH70" s="70"/>
      <c r="AI70" s="70"/>
      <c r="AJ70" s="70"/>
      <c r="AK70" s="162"/>
      <c r="AL70" s="156"/>
      <c r="AM70" s="127"/>
      <c r="AN70" s="130"/>
      <c r="AO70" s="133"/>
      <c r="AP70" s="136"/>
      <c r="AQ70" s="136"/>
      <c r="AR70" s="124"/>
      <c r="AS70" s="124"/>
      <c r="AT70" s="124"/>
      <c r="AU70" s="124"/>
      <c r="AV70" s="124"/>
      <c r="AW70" s="124"/>
      <c r="AX70" s="124"/>
      <c r="AY70" s="95"/>
      <c r="AZ70" s="95"/>
      <c r="BA70" s="98"/>
    </row>
    <row r="71" spans="1:53" ht="15" customHeight="1" x14ac:dyDescent="0.25">
      <c r="A71" s="141"/>
      <c r="B71" s="144"/>
      <c r="C71" s="147"/>
      <c r="D71" s="150"/>
      <c r="E71" s="51"/>
      <c r="F71" s="42" t="str">
        <f t="shared" ref="F71:AJ71" si="29">IF(F72&gt;0,"НУ","")</f>
        <v/>
      </c>
      <c r="G71" s="72" t="str">
        <f t="shared" si="29"/>
        <v/>
      </c>
      <c r="H71" s="72" t="str">
        <f t="shared" si="29"/>
        <v/>
      </c>
      <c r="I71" s="72" t="str">
        <f t="shared" si="29"/>
        <v/>
      </c>
      <c r="J71" s="72" t="str">
        <f t="shared" si="29"/>
        <v/>
      </c>
      <c r="K71" s="72" t="str">
        <f t="shared" si="29"/>
        <v/>
      </c>
      <c r="L71" s="72" t="str">
        <f t="shared" si="29"/>
        <v/>
      </c>
      <c r="M71" s="72" t="str">
        <f t="shared" si="29"/>
        <v/>
      </c>
      <c r="N71" s="72" t="str">
        <f t="shared" si="29"/>
        <v/>
      </c>
      <c r="O71" s="72" t="str">
        <f t="shared" si="29"/>
        <v/>
      </c>
      <c r="P71" s="72" t="str">
        <f t="shared" si="29"/>
        <v/>
      </c>
      <c r="Q71" s="72" t="str">
        <f t="shared" si="29"/>
        <v/>
      </c>
      <c r="R71" s="72" t="str">
        <f t="shared" si="29"/>
        <v/>
      </c>
      <c r="S71" s="72" t="str">
        <f t="shared" si="29"/>
        <v/>
      </c>
      <c r="T71" s="72" t="str">
        <f t="shared" si="29"/>
        <v/>
      </c>
      <c r="U71" s="72" t="str">
        <f t="shared" si="29"/>
        <v/>
      </c>
      <c r="V71" s="72" t="str">
        <f t="shared" si="29"/>
        <v/>
      </c>
      <c r="W71" s="72" t="str">
        <f t="shared" si="29"/>
        <v/>
      </c>
      <c r="X71" s="72" t="str">
        <f t="shared" si="29"/>
        <v/>
      </c>
      <c r="Y71" s="72" t="str">
        <f t="shared" si="29"/>
        <v/>
      </c>
      <c r="Z71" s="72" t="str">
        <f t="shared" si="29"/>
        <v/>
      </c>
      <c r="AA71" s="72" t="str">
        <f t="shared" si="29"/>
        <v/>
      </c>
      <c r="AB71" s="72" t="str">
        <f t="shared" si="29"/>
        <v/>
      </c>
      <c r="AC71" s="72" t="str">
        <f t="shared" si="29"/>
        <v/>
      </c>
      <c r="AD71" s="72" t="str">
        <f t="shared" si="29"/>
        <v/>
      </c>
      <c r="AE71" s="72" t="str">
        <f t="shared" si="29"/>
        <v/>
      </c>
      <c r="AF71" s="72" t="str">
        <f t="shared" si="29"/>
        <v/>
      </c>
      <c r="AG71" s="72" t="str">
        <f t="shared" si="29"/>
        <v/>
      </c>
      <c r="AH71" s="72" t="str">
        <f t="shared" si="29"/>
        <v/>
      </c>
      <c r="AI71" s="72" t="str">
        <f t="shared" si="29"/>
        <v/>
      </c>
      <c r="AJ71" s="72" t="str">
        <f t="shared" si="29"/>
        <v/>
      </c>
      <c r="AK71" s="162"/>
      <c r="AL71" s="156"/>
      <c r="AM71" s="127"/>
      <c r="AN71" s="130"/>
      <c r="AO71" s="133"/>
      <c r="AP71" s="136"/>
      <c r="AQ71" s="136"/>
      <c r="AR71" s="124"/>
      <c r="AS71" s="124"/>
      <c r="AT71" s="124"/>
      <c r="AU71" s="124"/>
      <c r="AV71" s="124"/>
      <c r="AW71" s="124"/>
      <c r="AX71" s="124"/>
      <c r="AY71" s="95"/>
      <c r="AZ71" s="95"/>
      <c r="BA71" s="98"/>
    </row>
    <row r="72" spans="1:53" ht="15" customHeight="1" thickBot="1" x14ac:dyDescent="0.3">
      <c r="A72" s="142"/>
      <c r="B72" s="145"/>
      <c r="C72" s="148"/>
      <c r="D72" s="151"/>
      <c r="E72" s="52"/>
      <c r="F72" s="47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163"/>
      <c r="AL72" s="157"/>
      <c r="AM72" s="128"/>
      <c r="AN72" s="131"/>
      <c r="AO72" s="134"/>
      <c r="AP72" s="137"/>
      <c r="AQ72" s="137"/>
      <c r="AR72" s="125"/>
      <c r="AS72" s="125"/>
      <c r="AT72" s="125"/>
      <c r="AU72" s="125"/>
      <c r="AV72" s="125"/>
      <c r="AW72" s="125"/>
      <c r="AX72" s="125"/>
      <c r="AY72" s="96"/>
      <c r="AZ72" s="96"/>
      <c r="BA72" s="99"/>
    </row>
    <row r="73" spans="1:53" ht="15" customHeight="1" x14ac:dyDescent="0.25">
      <c r="A73" s="140">
        <v>16</v>
      </c>
      <c r="B73" s="143" t="str">
        <f>IFERROR(VLOOKUP($C73,[1]Списки!$A$1:$C$3999,2,0),"")</f>
        <v/>
      </c>
      <c r="C73" s="146"/>
      <c r="D73" s="149" t="str">
        <f>IFERROR(VLOOKUP($C73,[1]Списки!$A$1:$C$3999,3,0),"")</f>
        <v/>
      </c>
      <c r="E73" s="50"/>
      <c r="F73" s="34" t="str">
        <f>VLOOKUP(F$11,[1]Графік!$I$5:$L$32,3,0)</f>
        <v>Р</v>
      </c>
      <c r="G73" s="35" t="str">
        <f>VLOOKUP(G$11,[1]Графік!$I$5:$L$32,3,0)</f>
        <v>Р</v>
      </c>
      <c r="H73" s="35" t="str">
        <f>VLOOKUP(H$11,[1]Графік!$I$5:$L$32,3,0)</f>
        <v>Р</v>
      </c>
      <c r="I73" s="35" t="str">
        <f>VLOOKUP(I$11,[1]Графік!$I$5:$L$32,3,0)</f>
        <v>Р</v>
      </c>
      <c r="J73" s="35" t="str">
        <f>VLOOKUP(J$11,[1]Графік!$I$5:$L$32,3,0)</f>
        <v>ВВ</v>
      </c>
      <c r="K73" s="35" t="str">
        <f>VLOOKUP(K$11,[1]Графік!$I$5:$L$32,3,0)</f>
        <v>ВВ</v>
      </c>
      <c r="L73" s="35" t="str">
        <f>VLOOKUP(L$11,[1]Графік!$I$5:$L$32,3,0)</f>
        <v>Р</v>
      </c>
      <c r="M73" s="35" t="str">
        <f>VLOOKUP(M$11,[1]Графік!$I$5:$L$32,3,0)</f>
        <v>Р</v>
      </c>
      <c r="N73" s="35" t="str">
        <f>VLOOKUP(N$11,[1]Графік!$I$5:$L$32,3,0)</f>
        <v>Р</v>
      </c>
      <c r="O73" s="35" t="str">
        <f>VLOOKUP(O$11,[1]Графік!$I$5:$L$32,3,0)</f>
        <v>Р</v>
      </c>
      <c r="P73" s="35" t="str">
        <f>VLOOKUP(P$11,[1]Графік!$I$5:$L$32,3,0)</f>
        <v>ВВ</v>
      </c>
      <c r="Q73" s="35" t="str">
        <f>VLOOKUP(Q$11,[1]Графік!$I$5:$L$32,3,0)</f>
        <v>ВВ</v>
      </c>
      <c r="R73" s="35" t="str">
        <f>VLOOKUP(R$11,[1]Графік!$I$5:$L$32,3,0)</f>
        <v>Р</v>
      </c>
      <c r="S73" s="35" t="str">
        <f>VLOOKUP(S$11,[1]Графік!$I$5:$L$32,3,0)</f>
        <v>Р</v>
      </c>
      <c r="T73" s="35" t="str">
        <f>VLOOKUP(T$11,[1]Графік!$I$5:$L$32,3,0)</f>
        <v>Р</v>
      </c>
      <c r="U73" s="35" t="str">
        <f>VLOOKUP(U$11,[1]Графік!$I$5:$L$32,3,0)</f>
        <v>Р</v>
      </c>
      <c r="V73" s="35" t="str">
        <f>VLOOKUP(V$11,[1]Графік!$I$5:$L$32,3,0)</f>
        <v>ВВ</v>
      </c>
      <c r="W73" s="35" t="str">
        <f>VLOOKUP(W$11,[1]Графік!$I$5:$L$32,3,0)</f>
        <v>ВВ</v>
      </c>
      <c r="X73" s="35" t="str">
        <f>VLOOKUP(X$11,[1]Графік!$I$5:$L$32,3,0)</f>
        <v>Р</v>
      </c>
      <c r="Y73" s="35" t="str">
        <f>VLOOKUP(Y$11,[1]Графік!$I$5:$L$32,3,0)</f>
        <v>Р</v>
      </c>
      <c r="Z73" s="35" t="str">
        <f>VLOOKUP(Z$11,[1]Графік!$I$5:$L$32,3,0)</f>
        <v>Р</v>
      </c>
      <c r="AA73" s="35" t="str">
        <f>VLOOKUP(AA$11,[1]Графік!$I$5:$L$32,3,0)</f>
        <v>Р</v>
      </c>
      <c r="AB73" s="35" t="str">
        <f>VLOOKUP(AB$11,[1]Графік!$I$5:$L$32,3,0)</f>
        <v>ВВ</v>
      </c>
      <c r="AC73" s="35" t="str">
        <f>VLOOKUP(AC$11,[1]Графік!$I$5:$L$32,3,0)</f>
        <v>ВВ</v>
      </c>
      <c r="AD73" s="35" t="str">
        <f>VLOOKUP(AD$11,[1]Графік!$I$5:$L$32,3,0)</f>
        <v>Р</v>
      </c>
      <c r="AE73" s="35" t="str">
        <f>VLOOKUP(AE$11,[1]Графік!$I$5:$L$32,3,0)</f>
        <v>Р</v>
      </c>
      <c r="AF73" s="35" t="str">
        <f>VLOOKUP(AF$11,[1]Графік!$I$5:$L$32,3,0)</f>
        <v>Р</v>
      </c>
      <c r="AG73" s="35" t="str">
        <f>VLOOKUP(AG$11,[1]Графік!$I$5:$L$32,3,0)</f>
        <v>Р</v>
      </c>
      <c r="AH73" s="35"/>
      <c r="AI73" s="35"/>
      <c r="AJ73" s="35"/>
      <c r="AK73" s="162">
        <f ca="1">SUMIF($F73:$AJ76,"Р",$F74:$AJ74)</f>
        <v>160</v>
      </c>
      <c r="AL73" s="156">
        <f ca="1">SUMIF($F75:$AJ76,"НУ",$F76:$AJ76)</f>
        <v>0</v>
      </c>
      <c r="AM73" s="127">
        <f ca="1">SUMIF(F73:AJ76,"РВ",F74:AJ74)</f>
        <v>0</v>
      </c>
      <c r="AN73" s="130">
        <f ca="1">AK73+AL73+AM73</f>
        <v>160</v>
      </c>
      <c r="AO73" s="133">
        <f ca="1">AK73/8</f>
        <v>20</v>
      </c>
      <c r="AP73" s="136">
        <f>COUNTIF($F73:$AJ76,"=ВВ")</f>
        <v>8</v>
      </c>
      <c r="AQ73" s="136">
        <f>COUNTIF($F73:$AJ76,"=В")</f>
        <v>0</v>
      </c>
      <c r="AR73" s="124">
        <f>COUNTIF($F73:$AJ76,"=НА")</f>
        <v>0</v>
      </c>
      <c r="AS73" s="124">
        <f>COUNTIF(F73:AJ76,"=ТН")</f>
        <v>0</v>
      </c>
      <c r="AT73" s="124">
        <f>COUNTIF($F73:$AJ76,"=ВД")</f>
        <v>0</v>
      </c>
      <c r="AU73" s="124">
        <f>COUNTIF($F73:$AJ76,"=ВП")</f>
        <v>0</v>
      </c>
      <c r="AV73" s="124">
        <f>COUNTIF($F73:$AJ76,"=ДД")</f>
        <v>0</v>
      </c>
      <c r="AW73" s="124">
        <f>COUNTIF($F73:$AJ76,"=П")</f>
        <v>0</v>
      </c>
      <c r="AX73" s="124">
        <f>COUNTIF($F73:$AJ76,"=ПР")</f>
        <v>0</v>
      </c>
      <c r="AY73" s="95">
        <f>COUNTIF($F73:$AJ76,"=І")</f>
        <v>0</v>
      </c>
      <c r="AZ73" s="95">
        <f>COUNTIF($F73:$AJ76,"=НЗ")</f>
        <v>0</v>
      </c>
      <c r="BA73" s="97" t="str">
        <f>IF(C73&gt;1,[1]Графік!$L$36,"")</f>
        <v/>
      </c>
    </row>
    <row r="74" spans="1:53" ht="15" customHeight="1" x14ac:dyDescent="0.25">
      <c r="A74" s="141"/>
      <c r="B74" s="144"/>
      <c r="C74" s="147"/>
      <c r="D74" s="150"/>
      <c r="E74" s="51"/>
      <c r="F74" s="38">
        <f t="shared" ref="F74:AG74" si="30">IF(F73="Р",8,"")</f>
        <v>8</v>
      </c>
      <c r="G74" s="70">
        <f t="shared" si="30"/>
        <v>8</v>
      </c>
      <c r="H74" s="70">
        <f t="shared" si="30"/>
        <v>8</v>
      </c>
      <c r="I74" s="70">
        <f t="shared" si="30"/>
        <v>8</v>
      </c>
      <c r="J74" s="70" t="str">
        <f t="shared" si="30"/>
        <v/>
      </c>
      <c r="K74" s="70" t="str">
        <f t="shared" si="30"/>
        <v/>
      </c>
      <c r="L74" s="70">
        <f t="shared" si="30"/>
        <v>8</v>
      </c>
      <c r="M74" s="70">
        <f t="shared" si="30"/>
        <v>8</v>
      </c>
      <c r="N74" s="70">
        <f t="shared" si="30"/>
        <v>8</v>
      </c>
      <c r="O74" s="70">
        <f t="shared" si="30"/>
        <v>8</v>
      </c>
      <c r="P74" s="70" t="str">
        <f t="shared" si="30"/>
        <v/>
      </c>
      <c r="Q74" s="70" t="str">
        <f t="shared" si="30"/>
        <v/>
      </c>
      <c r="R74" s="70">
        <f t="shared" si="30"/>
        <v>8</v>
      </c>
      <c r="S74" s="70">
        <f t="shared" si="30"/>
        <v>8</v>
      </c>
      <c r="T74" s="70">
        <f t="shared" si="30"/>
        <v>8</v>
      </c>
      <c r="U74" s="70">
        <f t="shared" si="30"/>
        <v>8</v>
      </c>
      <c r="V74" s="70" t="str">
        <f t="shared" si="30"/>
        <v/>
      </c>
      <c r="W74" s="70" t="str">
        <f t="shared" si="30"/>
        <v/>
      </c>
      <c r="X74" s="70">
        <f t="shared" si="30"/>
        <v>8</v>
      </c>
      <c r="Y74" s="70">
        <f t="shared" si="30"/>
        <v>8</v>
      </c>
      <c r="Z74" s="70">
        <f t="shared" si="30"/>
        <v>8</v>
      </c>
      <c r="AA74" s="70">
        <f t="shared" si="30"/>
        <v>8</v>
      </c>
      <c r="AB74" s="70" t="str">
        <f t="shared" si="30"/>
        <v/>
      </c>
      <c r="AC74" s="70" t="str">
        <f t="shared" si="30"/>
        <v/>
      </c>
      <c r="AD74" s="70">
        <f t="shared" si="30"/>
        <v>8</v>
      </c>
      <c r="AE74" s="70">
        <f t="shared" si="30"/>
        <v>8</v>
      </c>
      <c r="AF74" s="70">
        <f t="shared" si="30"/>
        <v>8</v>
      </c>
      <c r="AG74" s="70">
        <f t="shared" si="30"/>
        <v>8</v>
      </c>
      <c r="AH74" s="70"/>
      <c r="AI74" s="70"/>
      <c r="AJ74" s="70"/>
      <c r="AK74" s="162"/>
      <c r="AL74" s="156"/>
      <c r="AM74" s="127"/>
      <c r="AN74" s="130"/>
      <c r="AO74" s="133"/>
      <c r="AP74" s="136"/>
      <c r="AQ74" s="136"/>
      <c r="AR74" s="124"/>
      <c r="AS74" s="124"/>
      <c r="AT74" s="124"/>
      <c r="AU74" s="124"/>
      <c r="AV74" s="124"/>
      <c r="AW74" s="124"/>
      <c r="AX74" s="124"/>
      <c r="AY74" s="95"/>
      <c r="AZ74" s="95"/>
      <c r="BA74" s="98"/>
    </row>
    <row r="75" spans="1:53" ht="15" customHeight="1" x14ac:dyDescent="0.25">
      <c r="A75" s="141"/>
      <c r="B75" s="144"/>
      <c r="C75" s="147"/>
      <c r="D75" s="150"/>
      <c r="E75" s="51"/>
      <c r="F75" s="42" t="str">
        <f t="shared" ref="F75:AJ75" si="31">IF(F76&gt;0,"НУ","")</f>
        <v/>
      </c>
      <c r="G75" s="72" t="str">
        <f t="shared" si="31"/>
        <v/>
      </c>
      <c r="H75" s="72" t="str">
        <f t="shared" si="31"/>
        <v/>
      </c>
      <c r="I75" s="72" t="str">
        <f t="shared" si="31"/>
        <v/>
      </c>
      <c r="J75" s="72" t="str">
        <f t="shared" si="31"/>
        <v/>
      </c>
      <c r="K75" s="72" t="str">
        <f t="shared" si="31"/>
        <v/>
      </c>
      <c r="L75" s="72" t="str">
        <f t="shared" si="31"/>
        <v/>
      </c>
      <c r="M75" s="72" t="str">
        <f t="shared" si="31"/>
        <v/>
      </c>
      <c r="N75" s="72" t="str">
        <f t="shared" si="31"/>
        <v/>
      </c>
      <c r="O75" s="72" t="str">
        <f t="shared" si="31"/>
        <v/>
      </c>
      <c r="P75" s="72" t="str">
        <f t="shared" si="31"/>
        <v/>
      </c>
      <c r="Q75" s="72" t="str">
        <f t="shared" si="31"/>
        <v/>
      </c>
      <c r="R75" s="72" t="str">
        <f t="shared" si="31"/>
        <v/>
      </c>
      <c r="S75" s="72" t="str">
        <f t="shared" si="31"/>
        <v/>
      </c>
      <c r="T75" s="72" t="str">
        <f t="shared" si="31"/>
        <v/>
      </c>
      <c r="U75" s="72" t="str">
        <f t="shared" si="31"/>
        <v/>
      </c>
      <c r="V75" s="72" t="str">
        <f t="shared" si="31"/>
        <v/>
      </c>
      <c r="W75" s="72" t="str">
        <f t="shared" si="31"/>
        <v/>
      </c>
      <c r="X75" s="72" t="str">
        <f t="shared" si="31"/>
        <v/>
      </c>
      <c r="Y75" s="72" t="str">
        <f t="shared" si="31"/>
        <v/>
      </c>
      <c r="Z75" s="72" t="str">
        <f t="shared" si="31"/>
        <v/>
      </c>
      <c r="AA75" s="72" t="str">
        <f t="shared" si="31"/>
        <v/>
      </c>
      <c r="AB75" s="72" t="str">
        <f t="shared" si="31"/>
        <v/>
      </c>
      <c r="AC75" s="72" t="str">
        <f t="shared" si="31"/>
        <v/>
      </c>
      <c r="AD75" s="72" t="str">
        <f t="shared" si="31"/>
        <v/>
      </c>
      <c r="AE75" s="72" t="str">
        <f t="shared" si="31"/>
        <v/>
      </c>
      <c r="AF75" s="72" t="str">
        <f t="shared" si="31"/>
        <v/>
      </c>
      <c r="AG75" s="72" t="str">
        <f t="shared" si="31"/>
        <v/>
      </c>
      <c r="AH75" s="72" t="str">
        <f t="shared" si="31"/>
        <v/>
      </c>
      <c r="AI75" s="72" t="str">
        <f t="shared" si="31"/>
        <v/>
      </c>
      <c r="AJ75" s="72" t="str">
        <f t="shared" si="31"/>
        <v/>
      </c>
      <c r="AK75" s="162"/>
      <c r="AL75" s="156"/>
      <c r="AM75" s="127"/>
      <c r="AN75" s="130"/>
      <c r="AO75" s="133"/>
      <c r="AP75" s="136"/>
      <c r="AQ75" s="136"/>
      <c r="AR75" s="124"/>
      <c r="AS75" s="124"/>
      <c r="AT75" s="124"/>
      <c r="AU75" s="124"/>
      <c r="AV75" s="124"/>
      <c r="AW75" s="124"/>
      <c r="AX75" s="124"/>
      <c r="AY75" s="95"/>
      <c r="AZ75" s="95"/>
      <c r="BA75" s="98"/>
    </row>
    <row r="76" spans="1:53" ht="15" customHeight="1" thickBot="1" x14ac:dyDescent="0.3">
      <c r="A76" s="142"/>
      <c r="B76" s="145"/>
      <c r="C76" s="148"/>
      <c r="D76" s="151"/>
      <c r="E76" s="52"/>
      <c r="F76" s="47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163"/>
      <c r="AL76" s="157"/>
      <c r="AM76" s="128"/>
      <c r="AN76" s="131"/>
      <c r="AO76" s="134"/>
      <c r="AP76" s="137"/>
      <c r="AQ76" s="137"/>
      <c r="AR76" s="125"/>
      <c r="AS76" s="125"/>
      <c r="AT76" s="125"/>
      <c r="AU76" s="125"/>
      <c r="AV76" s="125"/>
      <c r="AW76" s="125"/>
      <c r="AX76" s="125"/>
      <c r="AY76" s="96"/>
      <c r="AZ76" s="96"/>
      <c r="BA76" s="99"/>
    </row>
    <row r="77" spans="1:53" ht="15" customHeight="1" x14ac:dyDescent="0.25">
      <c r="A77" s="140">
        <v>17</v>
      </c>
      <c r="B77" s="143" t="str">
        <f>IFERROR(VLOOKUP($C77,[1]Списки!$A$1:$C$3999,2,0),"")</f>
        <v/>
      </c>
      <c r="C77" s="146"/>
      <c r="D77" s="149" t="str">
        <f>IFERROR(VLOOKUP($C77,[1]Списки!$A$1:$C$3999,3,0),"")</f>
        <v/>
      </c>
      <c r="E77" s="50"/>
      <c r="F77" s="34" t="str">
        <f>VLOOKUP(F$11,[1]Графік!$I$5:$L$32,3,0)</f>
        <v>Р</v>
      </c>
      <c r="G77" s="35" t="str">
        <f>VLOOKUP(G$11,[1]Графік!$I$5:$L$32,3,0)</f>
        <v>Р</v>
      </c>
      <c r="H77" s="35" t="str">
        <f>VLOOKUP(H$11,[1]Графік!$I$5:$L$32,3,0)</f>
        <v>Р</v>
      </c>
      <c r="I77" s="35" t="str">
        <f>VLOOKUP(I$11,[1]Графік!$I$5:$L$32,3,0)</f>
        <v>Р</v>
      </c>
      <c r="J77" s="35" t="str">
        <f>VLOOKUP(J$11,[1]Графік!$I$5:$L$32,3,0)</f>
        <v>ВВ</v>
      </c>
      <c r="K77" s="35" t="str">
        <f>VLOOKUP(K$11,[1]Графік!$I$5:$L$32,3,0)</f>
        <v>ВВ</v>
      </c>
      <c r="L77" s="35" t="str">
        <f>VLOOKUP(L$11,[1]Графік!$I$5:$L$32,3,0)</f>
        <v>Р</v>
      </c>
      <c r="M77" s="35" t="str">
        <f>VLOOKUP(M$11,[1]Графік!$I$5:$L$32,3,0)</f>
        <v>Р</v>
      </c>
      <c r="N77" s="35" t="str">
        <f>VLOOKUP(N$11,[1]Графік!$I$5:$L$32,3,0)</f>
        <v>Р</v>
      </c>
      <c r="O77" s="35" t="str">
        <f>VLOOKUP(O$11,[1]Графік!$I$5:$L$32,3,0)</f>
        <v>Р</v>
      </c>
      <c r="P77" s="35" t="str">
        <f>VLOOKUP(P$11,[1]Графік!$I$5:$L$32,3,0)</f>
        <v>ВВ</v>
      </c>
      <c r="Q77" s="35" t="str">
        <f>VLOOKUP(Q$11,[1]Графік!$I$5:$L$32,3,0)</f>
        <v>ВВ</v>
      </c>
      <c r="R77" s="35" t="str">
        <f>VLOOKUP(R$11,[1]Графік!$I$5:$L$32,3,0)</f>
        <v>Р</v>
      </c>
      <c r="S77" s="35" t="str">
        <f>VLOOKUP(S$11,[1]Графік!$I$5:$L$32,3,0)</f>
        <v>Р</v>
      </c>
      <c r="T77" s="35" t="str">
        <f>VLOOKUP(T$11,[1]Графік!$I$5:$L$32,3,0)</f>
        <v>Р</v>
      </c>
      <c r="U77" s="35" t="str">
        <f>VLOOKUP(U$11,[1]Графік!$I$5:$L$32,3,0)</f>
        <v>Р</v>
      </c>
      <c r="V77" s="35" t="str">
        <f>VLOOKUP(V$11,[1]Графік!$I$5:$L$32,3,0)</f>
        <v>ВВ</v>
      </c>
      <c r="W77" s="35" t="str">
        <f>VLOOKUP(W$11,[1]Графік!$I$5:$L$32,3,0)</f>
        <v>ВВ</v>
      </c>
      <c r="X77" s="35" t="str">
        <f>VLOOKUP(X$11,[1]Графік!$I$5:$L$32,3,0)</f>
        <v>Р</v>
      </c>
      <c r="Y77" s="35" t="str">
        <f>VLOOKUP(Y$11,[1]Графік!$I$5:$L$32,3,0)</f>
        <v>Р</v>
      </c>
      <c r="Z77" s="35" t="str">
        <f>VLOOKUP(Z$11,[1]Графік!$I$5:$L$32,3,0)</f>
        <v>Р</v>
      </c>
      <c r="AA77" s="35" t="str">
        <f>VLOOKUP(AA$11,[1]Графік!$I$5:$L$32,3,0)</f>
        <v>Р</v>
      </c>
      <c r="AB77" s="35" t="str">
        <f>VLOOKUP(AB$11,[1]Графік!$I$5:$L$32,3,0)</f>
        <v>ВВ</v>
      </c>
      <c r="AC77" s="35" t="str">
        <f>VLOOKUP(AC$11,[1]Графік!$I$5:$L$32,3,0)</f>
        <v>ВВ</v>
      </c>
      <c r="AD77" s="35" t="str">
        <f>VLOOKUP(AD$11,[1]Графік!$I$5:$L$32,3,0)</f>
        <v>Р</v>
      </c>
      <c r="AE77" s="35" t="str">
        <f>VLOOKUP(AE$11,[1]Графік!$I$5:$L$32,3,0)</f>
        <v>Р</v>
      </c>
      <c r="AF77" s="35" t="str">
        <f>VLOOKUP(AF$11,[1]Графік!$I$5:$L$32,3,0)</f>
        <v>Р</v>
      </c>
      <c r="AG77" s="35" t="str">
        <f>VLOOKUP(AG$11,[1]Графік!$I$5:$L$32,3,0)</f>
        <v>Р</v>
      </c>
      <c r="AH77" s="35"/>
      <c r="AI77" s="35"/>
      <c r="AJ77" s="35"/>
      <c r="AK77" s="162">
        <f ca="1">SUMIF($F77:$AJ80,"Р",$F78:$AJ78)</f>
        <v>160</v>
      </c>
      <c r="AL77" s="156">
        <f ca="1">SUMIF($F79:$AJ80,"НУ",$F80:$AJ80)</f>
        <v>0</v>
      </c>
      <c r="AM77" s="127">
        <f ca="1">SUMIF(F77:AJ80,"РВ",F78:AJ78)</f>
        <v>0</v>
      </c>
      <c r="AN77" s="130">
        <f ca="1">AK77+AL77+AM77</f>
        <v>160</v>
      </c>
      <c r="AO77" s="133">
        <f ca="1">AK77/8</f>
        <v>20</v>
      </c>
      <c r="AP77" s="136">
        <f>COUNTIF($F77:$AJ80,"=ВВ")</f>
        <v>8</v>
      </c>
      <c r="AQ77" s="136">
        <f>COUNTIF($F77:$AJ80,"=В")</f>
        <v>0</v>
      </c>
      <c r="AR77" s="124">
        <f>COUNTIF($F77:$AJ80,"=НА")</f>
        <v>0</v>
      </c>
      <c r="AS77" s="124">
        <f>COUNTIF(F77:AJ80,"=ТН")</f>
        <v>0</v>
      </c>
      <c r="AT77" s="124">
        <f>COUNTIF($F77:$AJ80,"=ВД")</f>
        <v>0</v>
      </c>
      <c r="AU77" s="124">
        <f>COUNTIF($F77:$AJ80,"=ВП")</f>
        <v>0</v>
      </c>
      <c r="AV77" s="124">
        <f>COUNTIF($F77:$AJ80,"=ДД")</f>
        <v>0</v>
      </c>
      <c r="AW77" s="124">
        <f>COUNTIF($F77:$AJ80,"=П")</f>
        <v>0</v>
      </c>
      <c r="AX77" s="124">
        <f>COUNTIF($F77:$AJ80,"=ПР")</f>
        <v>0</v>
      </c>
      <c r="AY77" s="95">
        <f>COUNTIF($F77:$AJ80,"=І")</f>
        <v>0</v>
      </c>
      <c r="AZ77" s="95">
        <f>COUNTIF($F77:$AJ80,"=НЗ")</f>
        <v>0</v>
      </c>
      <c r="BA77" s="97" t="str">
        <f>IF(C77&gt;1,[1]Графік!$L$36,"")</f>
        <v/>
      </c>
    </row>
    <row r="78" spans="1:53" ht="15" customHeight="1" x14ac:dyDescent="0.25">
      <c r="A78" s="141"/>
      <c r="B78" s="144"/>
      <c r="C78" s="147"/>
      <c r="D78" s="150"/>
      <c r="E78" s="51"/>
      <c r="F78" s="38">
        <f t="shared" ref="F78:AG78" si="32">IF(F77="Р",8,"")</f>
        <v>8</v>
      </c>
      <c r="G78" s="70">
        <f t="shared" si="32"/>
        <v>8</v>
      </c>
      <c r="H78" s="70">
        <f t="shared" si="32"/>
        <v>8</v>
      </c>
      <c r="I78" s="70">
        <f t="shared" si="32"/>
        <v>8</v>
      </c>
      <c r="J78" s="70" t="str">
        <f t="shared" si="32"/>
        <v/>
      </c>
      <c r="K78" s="70" t="str">
        <f t="shared" si="32"/>
        <v/>
      </c>
      <c r="L78" s="70">
        <f t="shared" si="32"/>
        <v>8</v>
      </c>
      <c r="M78" s="70">
        <f t="shared" si="32"/>
        <v>8</v>
      </c>
      <c r="N78" s="70">
        <f t="shared" si="32"/>
        <v>8</v>
      </c>
      <c r="O78" s="70">
        <f t="shared" si="32"/>
        <v>8</v>
      </c>
      <c r="P78" s="70" t="str">
        <f t="shared" si="32"/>
        <v/>
      </c>
      <c r="Q78" s="70" t="str">
        <f t="shared" si="32"/>
        <v/>
      </c>
      <c r="R78" s="70">
        <f t="shared" si="32"/>
        <v>8</v>
      </c>
      <c r="S78" s="70">
        <f t="shared" si="32"/>
        <v>8</v>
      </c>
      <c r="T78" s="70">
        <f t="shared" si="32"/>
        <v>8</v>
      </c>
      <c r="U78" s="70">
        <f t="shared" si="32"/>
        <v>8</v>
      </c>
      <c r="V78" s="70" t="str">
        <f t="shared" si="32"/>
        <v/>
      </c>
      <c r="W78" s="70" t="str">
        <f t="shared" si="32"/>
        <v/>
      </c>
      <c r="X78" s="70">
        <f t="shared" si="32"/>
        <v>8</v>
      </c>
      <c r="Y78" s="70">
        <f t="shared" si="32"/>
        <v>8</v>
      </c>
      <c r="Z78" s="70">
        <f t="shared" si="32"/>
        <v>8</v>
      </c>
      <c r="AA78" s="70">
        <f t="shared" si="32"/>
        <v>8</v>
      </c>
      <c r="AB78" s="70" t="str">
        <f t="shared" si="32"/>
        <v/>
      </c>
      <c r="AC78" s="70" t="str">
        <f t="shared" si="32"/>
        <v/>
      </c>
      <c r="AD78" s="70">
        <f t="shared" si="32"/>
        <v>8</v>
      </c>
      <c r="AE78" s="70">
        <f t="shared" si="32"/>
        <v>8</v>
      </c>
      <c r="AF78" s="70">
        <f t="shared" si="32"/>
        <v>8</v>
      </c>
      <c r="AG78" s="70">
        <f t="shared" si="32"/>
        <v>8</v>
      </c>
      <c r="AH78" s="70"/>
      <c r="AI78" s="70"/>
      <c r="AJ78" s="70"/>
      <c r="AK78" s="162"/>
      <c r="AL78" s="156"/>
      <c r="AM78" s="127"/>
      <c r="AN78" s="130"/>
      <c r="AO78" s="133"/>
      <c r="AP78" s="136"/>
      <c r="AQ78" s="136"/>
      <c r="AR78" s="124"/>
      <c r="AS78" s="124"/>
      <c r="AT78" s="124"/>
      <c r="AU78" s="124"/>
      <c r="AV78" s="124"/>
      <c r="AW78" s="124"/>
      <c r="AX78" s="124"/>
      <c r="AY78" s="95"/>
      <c r="AZ78" s="95"/>
      <c r="BA78" s="98"/>
    </row>
    <row r="79" spans="1:53" ht="15" customHeight="1" x14ac:dyDescent="0.25">
      <c r="A79" s="141"/>
      <c r="B79" s="144"/>
      <c r="C79" s="147"/>
      <c r="D79" s="150"/>
      <c r="E79" s="51"/>
      <c r="F79" s="42" t="str">
        <f t="shared" ref="F79:AJ79" si="33">IF(F80&gt;0,"НУ","")</f>
        <v/>
      </c>
      <c r="G79" s="72" t="str">
        <f t="shared" si="33"/>
        <v/>
      </c>
      <c r="H79" s="72" t="str">
        <f t="shared" si="33"/>
        <v/>
      </c>
      <c r="I79" s="72" t="str">
        <f t="shared" si="33"/>
        <v/>
      </c>
      <c r="J79" s="72" t="str">
        <f t="shared" si="33"/>
        <v/>
      </c>
      <c r="K79" s="72" t="str">
        <f t="shared" si="33"/>
        <v/>
      </c>
      <c r="L79" s="72" t="str">
        <f t="shared" si="33"/>
        <v/>
      </c>
      <c r="M79" s="72" t="str">
        <f t="shared" si="33"/>
        <v/>
      </c>
      <c r="N79" s="72" t="str">
        <f t="shared" si="33"/>
        <v/>
      </c>
      <c r="O79" s="72" t="str">
        <f t="shared" si="33"/>
        <v/>
      </c>
      <c r="P79" s="72" t="str">
        <f t="shared" si="33"/>
        <v/>
      </c>
      <c r="Q79" s="72" t="str">
        <f t="shared" si="33"/>
        <v/>
      </c>
      <c r="R79" s="72" t="str">
        <f t="shared" si="33"/>
        <v/>
      </c>
      <c r="S79" s="72" t="str">
        <f t="shared" si="33"/>
        <v/>
      </c>
      <c r="T79" s="72" t="str">
        <f t="shared" si="33"/>
        <v/>
      </c>
      <c r="U79" s="72" t="str">
        <f t="shared" si="33"/>
        <v/>
      </c>
      <c r="V79" s="72" t="str">
        <f t="shared" si="33"/>
        <v/>
      </c>
      <c r="W79" s="72" t="str">
        <f t="shared" si="33"/>
        <v/>
      </c>
      <c r="X79" s="72" t="str">
        <f t="shared" si="33"/>
        <v/>
      </c>
      <c r="Y79" s="72" t="str">
        <f t="shared" si="33"/>
        <v/>
      </c>
      <c r="Z79" s="72" t="str">
        <f t="shared" si="33"/>
        <v/>
      </c>
      <c r="AA79" s="72" t="str">
        <f t="shared" si="33"/>
        <v/>
      </c>
      <c r="AB79" s="72" t="str">
        <f t="shared" si="33"/>
        <v/>
      </c>
      <c r="AC79" s="72" t="str">
        <f t="shared" si="33"/>
        <v/>
      </c>
      <c r="AD79" s="72" t="str">
        <f t="shared" si="33"/>
        <v/>
      </c>
      <c r="AE79" s="72" t="str">
        <f t="shared" si="33"/>
        <v/>
      </c>
      <c r="AF79" s="72" t="str">
        <f t="shared" si="33"/>
        <v/>
      </c>
      <c r="AG79" s="72" t="str">
        <f t="shared" si="33"/>
        <v/>
      </c>
      <c r="AH79" s="72" t="str">
        <f t="shared" si="33"/>
        <v/>
      </c>
      <c r="AI79" s="72" t="str">
        <f t="shared" si="33"/>
        <v/>
      </c>
      <c r="AJ79" s="72" t="str">
        <f t="shared" si="33"/>
        <v/>
      </c>
      <c r="AK79" s="162"/>
      <c r="AL79" s="156"/>
      <c r="AM79" s="127"/>
      <c r="AN79" s="130"/>
      <c r="AO79" s="133"/>
      <c r="AP79" s="136"/>
      <c r="AQ79" s="136"/>
      <c r="AR79" s="124"/>
      <c r="AS79" s="124"/>
      <c r="AT79" s="124"/>
      <c r="AU79" s="124"/>
      <c r="AV79" s="124"/>
      <c r="AW79" s="124"/>
      <c r="AX79" s="124"/>
      <c r="AY79" s="95"/>
      <c r="AZ79" s="95"/>
      <c r="BA79" s="98"/>
    </row>
    <row r="80" spans="1:53" ht="15" customHeight="1" thickBot="1" x14ac:dyDescent="0.3">
      <c r="A80" s="142"/>
      <c r="B80" s="145"/>
      <c r="C80" s="148"/>
      <c r="D80" s="151"/>
      <c r="E80" s="52"/>
      <c r="F80" s="47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163"/>
      <c r="AL80" s="157"/>
      <c r="AM80" s="128"/>
      <c r="AN80" s="131"/>
      <c r="AO80" s="134"/>
      <c r="AP80" s="137"/>
      <c r="AQ80" s="137"/>
      <c r="AR80" s="125"/>
      <c r="AS80" s="125"/>
      <c r="AT80" s="125"/>
      <c r="AU80" s="125"/>
      <c r="AV80" s="125"/>
      <c r="AW80" s="125"/>
      <c r="AX80" s="125"/>
      <c r="AY80" s="96"/>
      <c r="AZ80" s="96"/>
      <c r="BA80" s="99"/>
    </row>
    <row r="81" spans="1:53" ht="15" customHeight="1" x14ac:dyDescent="0.25">
      <c r="A81" s="140">
        <v>18</v>
      </c>
      <c r="B81" s="143" t="str">
        <f>IFERROR(VLOOKUP($C81,[1]Списки!$A$1:$C$3999,2,0),"")</f>
        <v/>
      </c>
      <c r="C81" s="146"/>
      <c r="D81" s="149" t="str">
        <f>IFERROR(VLOOKUP($C81,[1]Списки!$A$1:$C$3999,3,0),"")</f>
        <v/>
      </c>
      <c r="E81" s="50"/>
      <c r="F81" s="34" t="str">
        <f>VLOOKUP(F$11,[1]Графік!$I$5:$L$32,3,0)</f>
        <v>Р</v>
      </c>
      <c r="G81" s="35" t="str">
        <f>VLOOKUP(G$11,[1]Графік!$I$5:$L$32,3,0)</f>
        <v>Р</v>
      </c>
      <c r="H81" s="35" t="str">
        <f>VLOOKUP(H$11,[1]Графік!$I$5:$L$32,3,0)</f>
        <v>Р</v>
      </c>
      <c r="I81" s="35" t="str">
        <f>VLOOKUP(I$11,[1]Графік!$I$5:$L$32,3,0)</f>
        <v>Р</v>
      </c>
      <c r="J81" s="35" t="str">
        <f>VLOOKUP(J$11,[1]Графік!$I$5:$L$32,3,0)</f>
        <v>ВВ</v>
      </c>
      <c r="K81" s="35" t="str">
        <f>VLOOKUP(K$11,[1]Графік!$I$5:$L$32,3,0)</f>
        <v>ВВ</v>
      </c>
      <c r="L81" s="35" t="str">
        <f>VLOOKUP(L$11,[1]Графік!$I$5:$L$32,3,0)</f>
        <v>Р</v>
      </c>
      <c r="M81" s="35" t="str">
        <f>VLOOKUP(M$11,[1]Графік!$I$5:$L$32,3,0)</f>
        <v>Р</v>
      </c>
      <c r="N81" s="35" t="str">
        <f>VLOOKUP(N$11,[1]Графік!$I$5:$L$32,3,0)</f>
        <v>Р</v>
      </c>
      <c r="O81" s="35" t="str">
        <f>VLOOKUP(O$11,[1]Графік!$I$5:$L$32,3,0)</f>
        <v>Р</v>
      </c>
      <c r="P81" s="35" t="str">
        <f>VLOOKUP(P$11,[1]Графік!$I$5:$L$32,3,0)</f>
        <v>ВВ</v>
      </c>
      <c r="Q81" s="35" t="str">
        <f>VLOOKUP(Q$11,[1]Графік!$I$5:$L$32,3,0)</f>
        <v>ВВ</v>
      </c>
      <c r="R81" s="35" t="str">
        <f>VLOOKUP(R$11,[1]Графік!$I$5:$L$32,3,0)</f>
        <v>Р</v>
      </c>
      <c r="S81" s="35" t="str">
        <f>VLOOKUP(S$11,[1]Графік!$I$5:$L$32,3,0)</f>
        <v>Р</v>
      </c>
      <c r="T81" s="35" t="str">
        <f>VLOOKUP(T$11,[1]Графік!$I$5:$L$32,3,0)</f>
        <v>Р</v>
      </c>
      <c r="U81" s="35" t="str">
        <f>VLOOKUP(U$11,[1]Графік!$I$5:$L$32,3,0)</f>
        <v>Р</v>
      </c>
      <c r="V81" s="35" t="str">
        <f>VLOOKUP(V$11,[1]Графік!$I$5:$L$32,3,0)</f>
        <v>ВВ</v>
      </c>
      <c r="W81" s="35" t="str">
        <f>VLOOKUP(W$11,[1]Графік!$I$5:$L$32,3,0)</f>
        <v>ВВ</v>
      </c>
      <c r="X81" s="35" t="str">
        <f>VLOOKUP(X$11,[1]Графік!$I$5:$L$32,3,0)</f>
        <v>Р</v>
      </c>
      <c r="Y81" s="35" t="str">
        <f>VLOOKUP(Y$11,[1]Графік!$I$5:$L$32,3,0)</f>
        <v>Р</v>
      </c>
      <c r="Z81" s="35" t="str">
        <f>VLOOKUP(Z$11,[1]Графік!$I$5:$L$32,3,0)</f>
        <v>Р</v>
      </c>
      <c r="AA81" s="35" t="str">
        <f>VLOOKUP(AA$11,[1]Графік!$I$5:$L$32,3,0)</f>
        <v>Р</v>
      </c>
      <c r="AB81" s="35" t="str">
        <f>VLOOKUP(AB$11,[1]Графік!$I$5:$L$32,3,0)</f>
        <v>ВВ</v>
      </c>
      <c r="AC81" s="35" t="str">
        <f>VLOOKUP(AC$11,[1]Графік!$I$5:$L$32,3,0)</f>
        <v>ВВ</v>
      </c>
      <c r="AD81" s="35" t="str">
        <f>VLOOKUP(AD$11,[1]Графік!$I$5:$L$32,3,0)</f>
        <v>Р</v>
      </c>
      <c r="AE81" s="35" t="str">
        <f>VLOOKUP(AE$11,[1]Графік!$I$5:$L$32,3,0)</f>
        <v>Р</v>
      </c>
      <c r="AF81" s="35" t="str">
        <f>VLOOKUP(AF$11,[1]Графік!$I$5:$L$32,3,0)</f>
        <v>Р</v>
      </c>
      <c r="AG81" s="35" t="str">
        <f>VLOOKUP(AG$11,[1]Графік!$I$5:$L$32,3,0)</f>
        <v>Р</v>
      </c>
      <c r="AH81" s="35"/>
      <c r="AI81" s="35"/>
      <c r="AJ81" s="35"/>
      <c r="AK81" s="162">
        <f ca="1">SUMIF($F81:$AJ84,"Р",$F82:$AJ82)</f>
        <v>160</v>
      </c>
      <c r="AL81" s="156">
        <f ca="1">SUMIF($F83:$AJ84,"НУ",$F84:$AJ84)</f>
        <v>0</v>
      </c>
      <c r="AM81" s="127">
        <f ca="1">SUMIF(F81:AJ84,"РВ",F82:AJ82)</f>
        <v>0</v>
      </c>
      <c r="AN81" s="130">
        <f ca="1">AK81+AL81+AM81</f>
        <v>160</v>
      </c>
      <c r="AO81" s="133">
        <f ca="1">AK81/8</f>
        <v>20</v>
      </c>
      <c r="AP81" s="136">
        <f>COUNTIF($F81:$AJ84,"=ВВ")</f>
        <v>8</v>
      </c>
      <c r="AQ81" s="136">
        <f>COUNTIF($F81:$AJ84,"=В")</f>
        <v>0</v>
      </c>
      <c r="AR81" s="124">
        <f>COUNTIF($F81:$AJ84,"=НА")</f>
        <v>0</v>
      </c>
      <c r="AS81" s="124">
        <f>COUNTIF(F81:AJ84,"=ТН")</f>
        <v>0</v>
      </c>
      <c r="AT81" s="124">
        <f>COUNTIF($F81:$AJ84,"=ВД")</f>
        <v>0</v>
      </c>
      <c r="AU81" s="124">
        <f>COUNTIF($F81:$AJ84,"=ВП")</f>
        <v>0</v>
      </c>
      <c r="AV81" s="124">
        <f>COUNTIF($F81:$AJ84,"=ДД")</f>
        <v>0</v>
      </c>
      <c r="AW81" s="124">
        <f>COUNTIF($F81:$AJ84,"=П")</f>
        <v>0</v>
      </c>
      <c r="AX81" s="124">
        <f>COUNTIF($F81:$AJ84,"=ПР")</f>
        <v>0</v>
      </c>
      <c r="AY81" s="95">
        <f>COUNTIF($F81:$AJ84,"=І")</f>
        <v>0</v>
      </c>
      <c r="AZ81" s="95">
        <f>COUNTIF($F81:$AJ84,"=НЗ")</f>
        <v>0</v>
      </c>
      <c r="BA81" s="97" t="str">
        <f>IF(C81&gt;1,[1]Графік!$L$36,"")</f>
        <v/>
      </c>
    </row>
    <row r="82" spans="1:53" ht="15" customHeight="1" x14ac:dyDescent="0.25">
      <c r="A82" s="141"/>
      <c r="B82" s="144"/>
      <c r="C82" s="147"/>
      <c r="D82" s="150"/>
      <c r="E82" s="51"/>
      <c r="F82" s="38">
        <f t="shared" ref="F82:AG82" si="34">IF(F81="Р",8,"")</f>
        <v>8</v>
      </c>
      <c r="G82" s="70">
        <f t="shared" si="34"/>
        <v>8</v>
      </c>
      <c r="H82" s="70">
        <f t="shared" si="34"/>
        <v>8</v>
      </c>
      <c r="I82" s="70">
        <f t="shared" si="34"/>
        <v>8</v>
      </c>
      <c r="J82" s="70" t="str">
        <f t="shared" si="34"/>
        <v/>
      </c>
      <c r="K82" s="70" t="str">
        <f t="shared" si="34"/>
        <v/>
      </c>
      <c r="L82" s="70">
        <f t="shared" si="34"/>
        <v>8</v>
      </c>
      <c r="M82" s="70">
        <f t="shared" si="34"/>
        <v>8</v>
      </c>
      <c r="N82" s="70">
        <f t="shared" si="34"/>
        <v>8</v>
      </c>
      <c r="O82" s="70">
        <f t="shared" si="34"/>
        <v>8</v>
      </c>
      <c r="P82" s="70" t="str">
        <f t="shared" si="34"/>
        <v/>
      </c>
      <c r="Q82" s="70" t="str">
        <f t="shared" si="34"/>
        <v/>
      </c>
      <c r="R82" s="70">
        <f t="shared" si="34"/>
        <v>8</v>
      </c>
      <c r="S82" s="70">
        <f t="shared" si="34"/>
        <v>8</v>
      </c>
      <c r="T82" s="70">
        <f t="shared" si="34"/>
        <v>8</v>
      </c>
      <c r="U82" s="70">
        <f t="shared" si="34"/>
        <v>8</v>
      </c>
      <c r="V82" s="70" t="str">
        <f t="shared" si="34"/>
        <v/>
      </c>
      <c r="W82" s="70" t="str">
        <f t="shared" si="34"/>
        <v/>
      </c>
      <c r="X82" s="70">
        <f t="shared" si="34"/>
        <v>8</v>
      </c>
      <c r="Y82" s="70">
        <f t="shared" si="34"/>
        <v>8</v>
      </c>
      <c r="Z82" s="70">
        <f t="shared" si="34"/>
        <v>8</v>
      </c>
      <c r="AA82" s="70">
        <f t="shared" si="34"/>
        <v>8</v>
      </c>
      <c r="AB82" s="70" t="str">
        <f t="shared" si="34"/>
        <v/>
      </c>
      <c r="AC82" s="70" t="str">
        <f t="shared" si="34"/>
        <v/>
      </c>
      <c r="AD82" s="70">
        <f t="shared" si="34"/>
        <v>8</v>
      </c>
      <c r="AE82" s="70">
        <f t="shared" si="34"/>
        <v>8</v>
      </c>
      <c r="AF82" s="70">
        <f t="shared" si="34"/>
        <v>8</v>
      </c>
      <c r="AG82" s="70">
        <f t="shared" si="34"/>
        <v>8</v>
      </c>
      <c r="AH82" s="70"/>
      <c r="AI82" s="70"/>
      <c r="AJ82" s="70"/>
      <c r="AK82" s="162"/>
      <c r="AL82" s="156"/>
      <c r="AM82" s="127"/>
      <c r="AN82" s="130"/>
      <c r="AO82" s="133"/>
      <c r="AP82" s="136"/>
      <c r="AQ82" s="136"/>
      <c r="AR82" s="124"/>
      <c r="AS82" s="124"/>
      <c r="AT82" s="124"/>
      <c r="AU82" s="124"/>
      <c r="AV82" s="124"/>
      <c r="AW82" s="124"/>
      <c r="AX82" s="124"/>
      <c r="AY82" s="95"/>
      <c r="AZ82" s="95"/>
      <c r="BA82" s="98"/>
    </row>
    <row r="83" spans="1:53" ht="15" customHeight="1" x14ac:dyDescent="0.25">
      <c r="A83" s="141"/>
      <c r="B83" s="144"/>
      <c r="C83" s="147"/>
      <c r="D83" s="150"/>
      <c r="E83" s="51"/>
      <c r="F83" s="42" t="str">
        <f t="shared" ref="F83:AJ83" si="35">IF(F84&gt;0,"НУ","")</f>
        <v/>
      </c>
      <c r="G83" s="72" t="str">
        <f t="shared" si="35"/>
        <v/>
      </c>
      <c r="H83" s="72" t="str">
        <f t="shared" si="35"/>
        <v/>
      </c>
      <c r="I83" s="72" t="str">
        <f t="shared" si="35"/>
        <v/>
      </c>
      <c r="J83" s="72" t="str">
        <f t="shared" si="35"/>
        <v/>
      </c>
      <c r="K83" s="72" t="str">
        <f t="shared" si="35"/>
        <v/>
      </c>
      <c r="L83" s="72" t="str">
        <f t="shared" si="35"/>
        <v/>
      </c>
      <c r="M83" s="72" t="str">
        <f t="shared" si="35"/>
        <v/>
      </c>
      <c r="N83" s="72" t="str">
        <f t="shared" si="35"/>
        <v/>
      </c>
      <c r="O83" s="72" t="str">
        <f t="shared" si="35"/>
        <v/>
      </c>
      <c r="P83" s="72" t="str">
        <f t="shared" si="35"/>
        <v/>
      </c>
      <c r="Q83" s="72" t="str">
        <f t="shared" si="35"/>
        <v/>
      </c>
      <c r="R83" s="72" t="str">
        <f t="shared" si="35"/>
        <v/>
      </c>
      <c r="S83" s="72" t="str">
        <f t="shared" si="35"/>
        <v/>
      </c>
      <c r="T83" s="72" t="str">
        <f t="shared" si="35"/>
        <v/>
      </c>
      <c r="U83" s="72" t="str">
        <f t="shared" si="35"/>
        <v/>
      </c>
      <c r="V83" s="72" t="str">
        <f t="shared" si="35"/>
        <v/>
      </c>
      <c r="W83" s="72" t="str">
        <f t="shared" si="35"/>
        <v/>
      </c>
      <c r="X83" s="72" t="str">
        <f t="shared" si="35"/>
        <v/>
      </c>
      <c r="Y83" s="72" t="str">
        <f t="shared" si="35"/>
        <v/>
      </c>
      <c r="Z83" s="72" t="str">
        <f t="shared" si="35"/>
        <v/>
      </c>
      <c r="AA83" s="72" t="str">
        <f t="shared" si="35"/>
        <v/>
      </c>
      <c r="AB83" s="72" t="str">
        <f t="shared" si="35"/>
        <v/>
      </c>
      <c r="AC83" s="72" t="str">
        <f t="shared" si="35"/>
        <v/>
      </c>
      <c r="AD83" s="72" t="str">
        <f t="shared" si="35"/>
        <v/>
      </c>
      <c r="AE83" s="72" t="str">
        <f t="shared" si="35"/>
        <v/>
      </c>
      <c r="AF83" s="72" t="str">
        <f t="shared" si="35"/>
        <v/>
      </c>
      <c r="AG83" s="72" t="str">
        <f t="shared" si="35"/>
        <v/>
      </c>
      <c r="AH83" s="72" t="str">
        <f t="shared" si="35"/>
        <v/>
      </c>
      <c r="AI83" s="72" t="str">
        <f t="shared" si="35"/>
        <v/>
      </c>
      <c r="AJ83" s="72" t="str">
        <f t="shared" si="35"/>
        <v/>
      </c>
      <c r="AK83" s="162"/>
      <c r="AL83" s="156"/>
      <c r="AM83" s="127"/>
      <c r="AN83" s="130"/>
      <c r="AO83" s="133"/>
      <c r="AP83" s="136"/>
      <c r="AQ83" s="136"/>
      <c r="AR83" s="124"/>
      <c r="AS83" s="124"/>
      <c r="AT83" s="124"/>
      <c r="AU83" s="124"/>
      <c r="AV83" s="124"/>
      <c r="AW83" s="124"/>
      <c r="AX83" s="124"/>
      <c r="AY83" s="95"/>
      <c r="AZ83" s="95"/>
      <c r="BA83" s="98"/>
    </row>
    <row r="84" spans="1:53" ht="15" customHeight="1" thickBot="1" x14ac:dyDescent="0.3">
      <c r="A84" s="142"/>
      <c r="B84" s="145"/>
      <c r="C84" s="148"/>
      <c r="D84" s="151"/>
      <c r="E84" s="52"/>
      <c r="F84" s="47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163"/>
      <c r="AL84" s="157"/>
      <c r="AM84" s="128"/>
      <c r="AN84" s="131"/>
      <c r="AO84" s="134"/>
      <c r="AP84" s="137"/>
      <c r="AQ84" s="137"/>
      <c r="AR84" s="125"/>
      <c r="AS84" s="125"/>
      <c r="AT84" s="125"/>
      <c r="AU84" s="125"/>
      <c r="AV84" s="125"/>
      <c r="AW84" s="125"/>
      <c r="AX84" s="125"/>
      <c r="AY84" s="96"/>
      <c r="AZ84" s="96"/>
      <c r="BA84" s="99"/>
    </row>
    <row r="85" spans="1:53" ht="15" customHeight="1" x14ac:dyDescent="0.25">
      <c r="A85" s="140">
        <v>19</v>
      </c>
      <c r="B85" s="143" t="str">
        <f>IFERROR(VLOOKUP($C85,[1]Списки!$A$1:$C$3999,2,0),"")</f>
        <v/>
      </c>
      <c r="C85" s="146"/>
      <c r="D85" s="149" t="str">
        <f>IFERROR(VLOOKUP($C85,[1]Списки!$A$1:$C$3999,3,0),"")</f>
        <v/>
      </c>
      <c r="E85" s="50"/>
      <c r="F85" s="34" t="str">
        <f>VLOOKUP(F$11,[1]Графік!$I$5:$L$32,3,0)</f>
        <v>Р</v>
      </c>
      <c r="G85" s="35" t="str">
        <f>VLOOKUP(G$11,[1]Графік!$I$5:$L$32,3,0)</f>
        <v>Р</v>
      </c>
      <c r="H85" s="35" t="str">
        <f>VLOOKUP(H$11,[1]Графік!$I$5:$L$32,3,0)</f>
        <v>Р</v>
      </c>
      <c r="I85" s="35" t="str">
        <f>VLOOKUP(I$11,[1]Графік!$I$5:$L$32,3,0)</f>
        <v>Р</v>
      </c>
      <c r="J85" s="35" t="str">
        <f>VLOOKUP(J$11,[1]Графік!$I$5:$L$32,3,0)</f>
        <v>ВВ</v>
      </c>
      <c r="K85" s="35" t="str">
        <f>VLOOKUP(K$11,[1]Графік!$I$5:$L$32,3,0)</f>
        <v>ВВ</v>
      </c>
      <c r="L85" s="35" t="str">
        <f>VLOOKUP(L$11,[1]Графік!$I$5:$L$32,3,0)</f>
        <v>Р</v>
      </c>
      <c r="M85" s="35" t="str">
        <f>VLOOKUP(M$11,[1]Графік!$I$5:$L$32,3,0)</f>
        <v>Р</v>
      </c>
      <c r="N85" s="35" t="str">
        <f>VLOOKUP(N$11,[1]Графік!$I$5:$L$32,3,0)</f>
        <v>Р</v>
      </c>
      <c r="O85" s="35" t="str">
        <f>VLOOKUP(O$11,[1]Графік!$I$5:$L$32,3,0)</f>
        <v>Р</v>
      </c>
      <c r="P85" s="35" t="str">
        <f>VLOOKUP(P$11,[1]Графік!$I$5:$L$32,3,0)</f>
        <v>ВВ</v>
      </c>
      <c r="Q85" s="35" t="str">
        <f>VLOOKUP(Q$11,[1]Графік!$I$5:$L$32,3,0)</f>
        <v>ВВ</v>
      </c>
      <c r="R85" s="35" t="str">
        <f>VLOOKUP(R$11,[1]Графік!$I$5:$L$32,3,0)</f>
        <v>Р</v>
      </c>
      <c r="S85" s="35" t="str">
        <f>VLOOKUP(S$11,[1]Графік!$I$5:$L$32,3,0)</f>
        <v>Р</v>
      </c>
      <c r="T85" s="35" t="str">
        <f>VLOOKUP(T$11,[1]Графік!$I$5:$L$32,3,0)</f>
        <v>Р</v>
      </c>
      <c r="U85" s="35" t="str">
        <f>VLOOKUP(U$11,[1]Графік!$I$5:$L$32,3,0)</f>
        <v>Р</v>
      </c>
      <c r="V85" s="35" t="str">
        <f>VLOOKUP(V$11,[1]Графік!$I$5:$L$32,3,0)</f>
        <v>ВВ</v>
      </c>
      <c r="W85" s="35" t="str">
        <f>VLOOKUP(W$11,[1]Графік!$I$5:$L$32,3,0)</f>
        <v>ВВ</v>
      </c>
      <c r="X85" s="35" t="str">
        <f>VLOOKUP(X$11,[1]Графік!$I$5:$L$32,3,0)</f>
        <v>Р</v>
      </c>
      <c r="Y85" s="35" t="str">
        <f>VLOOKUP(Y$11,[1]Графік!$I$5:$L$32,3,0)</f>
        <v>Р</v>
      </c>
      <c r="Z85" s="35" t="str">
        <f>VLOOKUP(Z$11,[1]Графік!$I$5:$L$32,3,0)</f>
        <v>Р</v>
      </c>
      <c r="AA85" s="35" t="str">
        <f>VLOOKUP(AA$11,[1]Графік!$I$5:$L$32,3,0)</f>
        <v>Р</v>
      </c>
      <c r="AB85" s="35" t="str">
        <f>VLOOKUP(AB$11,[1]Графік!$I$5:$L$32,3,0)</f>
        <v>ВВ</v>
      </c>
      <c r="AC85" s="35" t="str">
        <f>VLOOKUP(AC$11,[1]Графік!$I$5:$L$32,3,0)</f>
        <v>ВВ</v>
      </c>
      <c r="AD85" s="35" t="str">
        <f>VLOOKUP(AD$11,[1]Графік!$I$5:$L$32,3,0)</f>
        <v>Р</v>
      </c>
      <c r="AE85" s="35" t="str">
        <f>VLOOKUP(AE$11,[1]Графік!$I$5:$L$32,3,0)</f>
        <v>Р</v>
      </c>
      <c r="AF85" s="35" t="str">
        <f>VLOOKUP(AF$11,[1]Графік!$I$5:$L$32,3,0)</f>
        <v>Р</v>
      </c>
      <c r="AG85" s="35" t="str">
        <f>VLOOKUP(AG$11,[1]Графік!$I$5:$L$32,3,0)</f>
        <v>Р</v>
      </c>
      <c r="AH85" s="35"/>
      <c r="AI85" s="35"/>
      <c r="AJ85" s="35"/>
      <c r="AK85" s="162">
        <f ca="1">SUMIF($F85:$AJ88,"Р",$F86:$AJ86)</f>
        <v>160</v>
      </c>
      <c r="AL85" s="156">
        <f ca="1">SUMIF($F87:$AJ88,"НУ",$F88:$AJ88)</f>
        <v>0</v>
      </c>
      <c r="AM85" s="127">
        <f ca="1">SUMIF(F85:AJ88,"РВ",F86:AJ86)</f>
        <v>0</v>
      </c>
      <c r="AN85" s="130">
        <f ca="1">AK85+AL85+AM85</f>
        <v>160</v>
      </c>
      <c r="AO85" s="133">
        <f ca="1">AK85/8</f>
        <v>20</v>
      </c>
      <c r="AP85" s="136">
        <f>COUNTIF($F85:$AJ88,"=ВВ")</f>
        <v>8</v>
      </c>
      <c r="AQ85" s="136">
        <f>COUNTIF($F85:$AJ88,"=В")</f>
        <v>0</v>
      </c>
      <c r="AR85" s="124">
        <f>COUNTIF($F85:$AJ88,"=НА")</f>
        <v>0</v>
      </c>
      <c r="AS85" s="124">
        <f>COUNTIF(F85:AJ88,"=ТН")</f>
        <v>0</v>
      </c>
      <c r="AT85" s="124">
        <f>COUNTIF($F85:$AJ88,"=ВД")</f>
        <v>0</v>
      </c>
      <c r="AU85" s="124">
        <f>COUNTIF($F85:$AJ88,"=ВП")</f>
        <v>0</v>
      </c>
      <c r="AV85" s="124">
        <f>COUNTIF($F85:$AJ88,"=ДД")</f>
        <v>0</v>
      </c>
      <c r="AW85" s="124">
        <f>COUNTIF($F85:$AJ88,"=П")</f>
        <v>0</v>
      </c>
      <c r="AX85" s="124">
        <f>COUNTIF($F85:$AJ88,"=ПР")</f>
        <v>0</v>
      </c>
      <c r="AY85" s="95">
        <f>COUNTIF($F85:$AJ88,"=І")</f>
        <v>0</v>
      </c>
      <c r="AZ85" s="95">
        <f>COUNTIF($F85:$AJ88,"=НЗ")</f>
        <v>0</v>
      </c>
      <c r="BA85" s="97" t="str">
        <f>IF(C85&gt;1,[1]Графік!$L$36,"")</f>
        <v/>
      </c>
    </row>
    <row r="86" spans="1:53" ht="15" customHeight="1" x14ac:dyDescent="0.25">
      <c r="A86" s="141"/>
      <c r="B86" s="144"/>
      <c r="C86" s="147"/>
      <c r="D86" s="150"/>
      <c r="E86" s="51"/>
      <c r="F86" s="38">
        <f t="shared" ref="F86:AG86" si="36">IF(F85="Р",8,"")</f>
        <v>8</v>
      </c>
      <c r="G86" s="70">
        <f t="shared" si="36"/>
        <v>8</v>
      </c>
      <c r="H86" s="70">
        <f t="shared" si="36"/>
        <v>8</v>
      </c>
      <c r="I86" s="70">
        <f t="shared" si="36"/>
        <v>8</v>
      </c>
      <c r="J86" s="70" t="str">
        <f t="shared" si="36"/>
        <v/>
      </c>
      <c r="K86" s="70" t="str">
        <f t="shared" si="36"/>
        <v/>
      </c>
      <c r="L86" s="70">
        <f t="shared" si="36"/>
        <v>8</v>
      </c>
      <c r="M86" s="70">
        <f t="shared" si="36"/>
        <v>8</v>
      </c>
      <c r="N86" s="70">
        <f t="shared" si="36"/>
        <v>8</v>
      </c>
      <c r="O86" s="70">
        <f t="shared" si="36"/>
        <v>8</v>
      </c>
      <c r="P86" s="70" t="str">
        <f t="shared" si="36"/>
        <v/>
      </c>
      <c r="Q86" s="70" t="str">
        <f t="shared" si="36"/>
        <v/>
      </c>
      <c r="R86" s="70">
        <f t="shared" si="36"/>
        <v>8</v>
      </c>
      <c r="S86" s="70">
        <f t="shared" si="36"/>
        <v>8</v>
      </c>
      <c r="T86" s="70">
        <f t="shared" si="36"/>
        <v>8</v>
      </c>
      <c r="U86" s="70">
        <f t="shared" si="36"/>
        <v>8</v>
      </c>
      <c r="V86" s="70" t="str">
        <f t="shared" si="36"/>
        <v/>
      </c>
      <c r="W86" s="70" t="str">
        <f t="shared" si="36"/>
        <v/>
      </c>
      <c r="X86" s="70">
        <f t="shared" si="36"/>
        <v>8</v>
      </c>
      <c r="Y86" s="70">
        <f t="shared" si="36"/>
        <v>8</v>
      </c>
      <c r="Z86" s="70">
        <f t="shared" si="36"/>
        <v>8</v>
      </c>
      <c r="AA86" s="70">
        <f t="shared" si="36"/>
        <v>8</v>
      </c>
      <c r="AB86" s="70" t="str">
        <f t="shared" si="36"/>
        <v/>
      </c>
      <c r="AC86" s="70" t="str">
        <f t="shared" si="36"/>
        <v/>
      </c>
      <c r="AD86" s="70">
        <f t="shared" si="36"/>
        <v>8</v>
      </c>
      <c r="AE86" s="70">
        <f t="shared" si="36"/>
        <v>8</v>
      </c>
      <c r="AF86" s="70">
        <f t="shared" si="36"/>
        <v>8</v>
      </c>
      <c r="AG86" s="70">
        <f t="shared" si="36"/>
        <v>8</v>
      </c>
      <c r="AH86" s="70"/>
      <c r="AI86" s="70"/>
      <c r="AJ86" s="70"/>
      <c r="AK86" s="162"/>
      <c r="AL86" s="156"/>
      <c r="AM86" s="127"/>
      <c r="AN86" s="130"/>
      <c r="AO86" s="133"/>
      <c r="AP86" s="136"/>
      <c r="AQ86" s="136"/>
      <c r="AR86" s="124"/>
      <c r="AS86" s="124"/>
      <c r="AT86" s="124"/>
      <c r="AU86" s="124"/>
      <c r="AV86" s="124"/>
      <c r="AW86" s="124"/>
      <c r="AX86" s="124"/>
      <c r="AY86" s="95"/>
      <c r="AZ86" s="95"/>
      <c r="BA86" s="98"/>
    </row>
    <row r="87" spans="1:53" ht="15" customHeight="1" x14ac:dyDescent="0.25">
      <c r="A87" s="141"/>
      <c r="B87" s="144"/>
      <c r="C87" s="147"/>
      <c r="D87" s="150"/>
      <c r="E87" s="51"/>
      <c r="F87" s="42" t="str">
        <f t="shared" ref="F87:AJ87" si="37">IF(F88&gt;0,"НУ","")</f>
        <v/>
      </c>
      <c r="G87" s="72" t="str">
        <f t="shared" si="37"/>
        <v/>
      </c>
      <c r="H87" s="72" t="str">
        <f t="shared" si="37"/>
        <v/>
      </c>
      <c r="I87" s="72" t="str">
        <f t="shared" si="37"/>
        <v/>
      </c>
      <c r="J87" s="72" t="str">
        <f t="shared" si="37"/>
        <v/>
      </c>
      <c r="K87" s="72" t="str">
        <f t="shared" si="37"/>
        <v/>
      </c>
      <c r="L87" s="72" t="str">
        <f t="shared" si="37"/>
        <v/>
      </c>
      <c r="M87" s="72" t="str">
        <f t="shared" si="37"/>
        <v/>
      </c>
      <c r="N87" s="72" t="str">
        <f t="shared" si="37"/>
        <v/>
      </c>
      <c r="O87" s="72" t="str">
        <f t="shared" si="37"/>
        <v/>
      </c>
      <c r="P87" s="72" t="str">
        <f t="shared" si="37"/>
        <v/>
      </c>
      <c r="Q87" s="72" t="str">
        <f t="shared" si="37"/>
        <v/>
      </c>
      <c r="R87" s="72" t="str">
        <f t="shared" si="37"/>
        <v/>
      </c>
      <c r="S87" s="72" t="str">
        <f t="shared" si="37"/>
        <v/>
      </c>
      <c r="T87" s="72" t="str">
        <f t="shared" si="37"/>
        <v/>
      </c>
      <c r="U87" s="72" t="str">
        <f t="shared" si="37"/>
        <v/>
      </c>
      <c r="V87" s="72" t="str">
        <f t="shared" si="37"/>
        <v/>
      </c>
      <c r="W87" s="72" t="str">
        <f t="shared" si="37"/>
        <v/>
      </c>
      <c r="X87" s="72" t="str">
        <f t="shared" si="37"/>
        <v/>
      </c>
      <c r="Y87" s="72" t="str">
        <f t="shared" si="37"/>
        <v/>
      </c>
      <c r="Z87" s="72" t="str">
        <f t="shared" si="37"/>
        <v/>
      </c>
      <c r="AA87" s="72" t="str">
        <f t="shared" si="37"/>
        <v/>
      </c>
      <c r="AB87" s="72" t="str">
        <f t="shared" si="37"/>
        <v/>
      </c>
      <c r="AC87" s="72" t="str">
        <f t="shared" si="37"/>
        <v/>
      </c>
      <c r="AD87" s="72" t="str">
        <f t="shared" si="37"/>
        <v/>
      </c>
      <c r="AE87" s="72" t="str">
        <f t="shared" si="37"/>
        <v/>
      </c>
      <c r="AF87" s="72" t="str">
        <f t="shared" si="37"/>
        <v/>
      </c>
      <c r="AG87" s="72" t="str">
        <f t="shared" si="37"/>
        <v/>
      </c>
      <c r="AH87" s="72" t="str">
        <f t="shared" si="37"/>
        <v/>
      </c>
      <c r="AI87" s="72" t="str">
        <f t="shared" si="37"/>
        <v/>
      </c>
      <c r="AJ87" s="72" t="str">
        <f t="shared" si="37"/>
        <v/>
      </c>
      <c r="AK87" s="162"/>
      <c r="AL87" s="156"/>
      <c r="AM87" s="127"/>
      <c r="AN87" s="130"/>
      <c r="AO87" s="133"/>
      <c r="AP87" s="136"/>
      <c r="AQ87" s="136"/>
      <c r="AR87" s="124"/>
      <c r="AS87" s="124"/>
      <c r="AT87" s="124"/>
      <c r="AU87" s="124"/>
      <c r="AV87" s="124"/>
      <c r="AW87" s="124"/>
      <c r="AX87" s="124"/>
      <c r="AY87" s="95"/>
      <c r="AZ87" s="95"/>
      <c r="BA87" s="98"/>
    </row>
    <row r="88" spans="1:53" ht="15" customHeight="1" thickBot="1" x14ac:dyDescent="0.3">
      <c r="A88" s="142"/>
      <c r="B88" s="145"/>
      <c r="C88" s="148"/>
      <c r="D88" s="151"/>
      <c r="E88" s="52"/>
      <c r="F88" s="47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163"/>
      <c r="AL88" s="157"/>
      <c r="AM88" s="128"/>
      <c r="AN88" s="131"/>
      <c r="AO88" s="134"/>
      <c r="AP88" s="137"/>
      <c r="AQ88" s="137"/>
      <c r="AR88" s="125"/>
      <c r="AS88" s="125"/>
      <c r="AT88" s="125"/>
      <c r="AU88" s="125"/>
      <c r="AV88" s="125"/>
      <c r="AW88" s="125"/>
      <c r="AX88" s="125"/>
      <c r="AY88" s="96"/>
      <c r="AZ88" s="96"/>
      <c r="BA88" s="99"/>
    </row>
    <row r="89" spans="1:53" ht="15" customHeight="1" x14ac:dyDescent="0.25">
      <c r="A89" s="140">
        <v>20</v>
      </c>
      <c r="B89" s="143" t="str">
        <f>IFERROR(VLOOKUP($C89,[1]Списки!$A$1:$C$3999,2,0),"")</f>
        <v/>
      </c>
      <c r="C89" s="146"/>
      <c r="D89" s="149" t="str">
        <f>IFERROR(VLOOKUP($C89,[1]Списки!$A$1:$C$3999,3,0),"")</f>
        <v/>
      </c>
      <c r="E89" s="50"/>
      <c r="F89" s="34" t="str">
        <f>VLOOKUP(F$11,[1]Графік!$I$5:$L$32,3,0)</f>
        <v>Р</v>
      </c>
      <c r="G89" s="35" t="str">
        <f>VLOOKUP(G$11,[1]Графік!$I$5:$L$32,3,0)</f>
        <v>Р</v>
      </c>
      <c r="H89" s="35" t="str">
        <f>VLOOKUP(H$11,[1]Графік!$I$5:$L$32,3,0)</f>
        <v>Р</v>
      </c>
      <c r="I89" s="35" t="str">
        <f>VLOOKUP(I$11,[1]Графік!$I$5:$L$32,3,0)</f>
        <v>Р</v>
      </c>
      <c r="J89" s="35" t="str">
        <f>VLOOKUP(J$11,[1]Графік!$I$5:$L$32,3,0)</f>
        <v>ВВ</v>
      </c>
      <c r="K89" s="35" t="str">
        <f>VLOOKUP(K$11,[1]Графік!$I$5:$L$32,3,0)</f>
        <v>ВВ</v>
      </c>
      <c r="L89" s="35" t="str">
        <f>VLOOKUP(L$11,[1]Графік!$I$5:$L$32,3,0)</f>
        <v>Р</v>
      </c>
      <c r="M89" s="35" t="str">
        <f>VLOOKUP(M$11,[1]Графік!$I$5:$L$32,3,0)</f>
        <v>Р</v>
      </c>
      <c r="N89" s="35" t="str">
        <f>VLOOKUP(N$11,[1]Графік!$I$5:$L$32,3,0)</f>
        <v>Р</v>
      </c>
      <c r="O89" s="35" t="str">
        <f>VLOOKUP(O$11,[1]Графік!$I$5:$L$32,3,0)</f>
        <v>Р</v>
      </c>
      <c r="P89" s="35" t="str">
        <f>VLOOKUP(P$11,[1]Графік!$I$5:$L$32,3,0)</f>
        <v>ВВ</v>
      </c>
      <c r="Q89" s="35" t="str">
        <f>VLOOKUP(Q$11,[1]Графік!$I$5:$L$32,3,0)</f>
        <v>ВВ</v>
      </c>
      <c r="R89" s="35" t="str">
        <f>VLOOKUP(R$11,[1]Графік!$I$5:$L$32,3,0)</f>
        <v>Р</v>
      </c>
      <c r="S89" s="35" t="str">
        <f>VLOOKUP(S$11,[1]Графік!$I$5:$L$32,3,0)</f>
        <v>Р</v>
      </c>
      <c r="T89" s="35" t="str">
        <f>VLOOKUP(T$11,[1]Графік!$I$5:$L$32,3,0)</f>
        <v>Р</v>
      </c>
      <c r="U89" s="35" t="str">
        <f>VLOOKUP(U$11,[1]Графік!$I$5:$L$32,3,0)</f>
        <v>Р</v>
      </c>
      <c r="V89" s="35" t="str">
        <f>VLOOKUP(V$11,[1]Графік!$I$5:$L$32,3,0)</f>
        <v>ВВ</v>
      </c>
      <c r="W89" s="35" t="str">
        <f>VLOOKUP(W$11,[1]Графік!$I$5:$L$32,3,0)</f>
        <v>ВВ</v>
      </c>
      <c r="X89" s="35" t="str">
        <f>VLOOKUP(X$11,[1]Графік!$I$5:$L$32,3,0)</f>
        <v>Р</v>
      </c>
      <c r="Y89" s="35" t="str">
        <f>VLOOKUP(Y$11,[1]Графік!$I$5:$L$32,3,0)</f>
        <v>Р</v>
      </c>
      <c r="Z89" s="35" t="str">
        <f>VLOOKUP(Z$11,[1]Графік!$I$5:$L$32,3,0)</f>
        <v>Р</v>
      </c>
      <c r="AA89" s="35" t="str">
        <f>VLOOKUP(AA$11,[1]Графік!$I$5:$L$32,3,0)</f>
        <v>Р</v>
      </c>
      <c r="AB89" s="35" t="str">
        <f>VLOOKUP(AB$11,[1]Графік!$I$5:$L$32,3,0)</f>
        <v>ВВ</v>
      </c>
      <c r="AC89" s="35" t="str">
        <f>VLOOKUP(AC$11,[1]Графік!$I$5:$L$32,3,0)</f>
        <v>ВВ</v>
      </c>
      <c r="AD89" s="35" t="str">
        <f>VLOOKUP(AD$11,[1]Графік!$I$5:$L$32,3,0)</f>
        <v>Р</v>
      </c>
      <c r="AE89" s="35" t="str">
        <f>VLOOKUP(AE$11,[1]Графік!$I$5:$L$32,3,0)</f>
        <v>Р</v>
      </c>
      <c r="AF89" s="35" t="str">
        <f>VLOOKUP(AF$11,[1]Графік!$I$5:$L$32,3,0)</f>
        <v>Р</v>
      </c>
      <c r="AG89" s="35" t="str">
        <f>VLOOKUP(AG$11,[1]Графік!$I$5:$L$32,3,0)</f>
        <v>Р</v>
      </c>
      <c r="AH89" s="35"/>
      <c r="AI89" s="35"/>
      <c r="AJ89" s="35"/>
      <c r="AK89" s="162">
        <f ca="1">SUMIF($F89:$AJ92,"Р",$F90:$AJ90)</f>
        <v>160</v>
      </c>
      <c r="AL89" s="156">
        <f ca="1">SUMIF($F91:$AJ92,"НУ",$F92:$AJ92)</f>
        <v>0</v>
      </c>
      <c r="AM89" s="127">
        <f ca="1">SUMIF(F89:AJ92,"РВ",F90:AJ90)</f>
        <v>0</v>
      </c>
      <c r="AN89" s="130">
        <f ca="1">AK89+AL89+AM89</f>
        <v>160</v>
      </c>
      <c r="AO89" s="133">
        <f ca="1">AK89/8</f>
        <v>20</v>
      </c>
      <c r="AP89" s="136">
        <f>COUNTIF($F89:$AJ92,"=ВВ")</f>
        <v>8</v>
      </c>
      <c r="AQ89" s="136">
        <f>COUNTIF($F89:$AJ92,"=В")</f>
        <v>0</v>
      </c>
      <c r="AR89" s="124">
        <f>COUNTIF($F89:$AJ92,"=НА")</f>
        <v>0</v>
      </c>
      <c r="AS89" s="124">
        <f>COUNTIF(F89:AJ92,"=ТН")</f>
        <v>0</v>
      </c>
      <c r="AT89" s="124">
        <f>COUNTIF($F89:$AJ92,"=ВД")</f>
        <v>0</v>
      </c>
      <c r="AU89" s="124">
        <f>COUNTIF($F89:$AJ92,"=ВП")</f>
        <v>0</v>
      </c>
      <c r="AV89" s="124">
        <f>COUNTIF($F89:$AJ92,"=ДД")</f>
        <v>0</v>
      </c>
      <c r="AW89" s="124">
        <f>COUNTIF($F89:$AJ92,"=П")</f>
        <v>0</v>
      </c>
      <c r="AX89" s="124">
        <f>COUNTIF($F89:$AJ92,"=ПР")</f>
        <v>0</v>
      </c>
      <c r="AY89" s="95">
        <f>COUNTIF($F89:$AJ92,"=І")</f>
        <v>0</v>
      </c>
      <c r="AZ89" s="95">
        <f>COUNTIF($F89:$AJ92,"=НЗ")</f>
        <v>0</v>
      </c>
      <c r="BA89" s="97" t="str">
        <f>IF(C89&gt;1,[1]Графік!$L$36,"")</f>
        <v/>
      </c>
    </row>
    <row r="90" spans="1:53" ht="15" customHeight="1" x14ac:dyDescent="0.25">
      <c r="A90" s="141"/>
      <c r="B90" s="144"/>
      <c r="C90" s="147"/>
      <c r="D90" s="150"/>
      <c r="E90" s="51"/>
      <c r="F90" s="38">
        <f t="shared" ref="F90:AG90" si="38">IF(F89="Р",8,"")</f>
        <v>8</v>
      </c>
      <c r="G90" s="70">
        <f t="shared" si="38"/>
        <v>8</v>
      </c>
      <c r="H90" s="70">
        <f t="shared" si="38"/>
        <v>8</v>
      </c>
      <c r="I90" s="70">
        <f t="shared" si="38"/>
        <v>8</v>
      </c>
      <c r="J90" s="70" t="str">
        <f t="shared" si="38"/>
        <v/>
      </c>
      <c r="K90" s="70" t="str">
        <f t="shared" si="38"/>
        <v/>
      </c>
      <c r="L90" s="70">
        <f t="shared" si="38"/>
        <v>8</v>
      </c>
      <c r="M90" s="70">
        <f t="shared" si="38"/>
        <v>8</v>
      </c>
      <c r="N90" s="70">
        <f t="shared" si="38"/>
        <v>8</v>
      </c>
      <c r="O90" s="70">
        <f t="shared" si="38"/>
        <v>8</v>
      </c>
      <c r="P90" s="70" t="str">
        <f t="shared" si="38"/>
        <v/>
      </c>
      <c r="Q90" s="70" t="str">
        <f t="shared" si="38"/>
        <v/>
      </c>
      <c r="R90" s="70">
        <f t="shared" si="38"/>
        <v>8</v>
      </c>
      <c r="S90" s="70">
        <f t="shared" si="38"/>
        <v>8</v>
      </c>
      <c r="T90" s="70">
        <f t="shared" si="38"/>
        <v>8</v>
      </c>
      <c r="U90" s="70">
        <f t="shared" si="38"/>
        <v>8</v>
      </c>
      <c r="V90" s="70" t="str">
        <f t="shared" si="38"/>
        <v/>
      </c>
      <c r="W90" s="70" t="str">
        <f t="shared" si="38"/>
        <v/>
      </c>
      <c r="X90" s="70">
        <f t="shared" si="38"/>
        <v>8</v>
      </c>
      <c r="Y90" s="70">
        <f t="shared" si="38"/>
        <v>8</v>
      </c>
      <c r="Z90" s="70">
        <f t="shared" si="38"/>
        <v>8</v>
      </c>
      <c r="AA90" s="70">
        <f t="shared" si="38"/>
        <v>8</v>
      </c>
      <c r="AB90" s="70" t="str">
        <f t="shared" si="38"/>
        <v/>
      </c>
      <c r="AC90" s="70" t="str">
        <f t="shared" si="38"/>
        <v/>
      </c>
      <c r="AD90" s="70">
        <f t="shared" si="38"/>
        <v>8</v>
      </c>
      <c r="AE90" s="70">
        <f t="shared" si="38"/>
        <v>8</v>
      </c>
      <c r="AF90" s="70">
        <f t="shared" si="38"/>
        <v>8</v>
      </c>
      <c r="AG90" s="70">
        <f t="shared" si="38"/>
        <v>8</v>
      </c>
      <c r="AH90" s="70"/>
      <c r="AI90" s="70"/>
      <c r="AJ90" s="70"/>
      <c r="AK90" s="162"/>
      <c r="AL90" s="156"/>
      <c r="AM90" s="127"/>
      <c r="AN90" s="130"/>
      <c r="AO90" s="133"/>
      <c r="AP90" s="136"/>
      <c r="AQ90" s="136"/>
      <c r="AR90" s="124"/>
      <c r="AS90" s="124"/>
      <c r="AT90" s="124"/>
      <c r="AU90" s="124"/>
      <c r="AV90" s="124"/>
      <c r="AW90" s="124"/>
      <c r="AX90" s="124"/>
      <c r="AY90" s="95"/>
      <c r="AZ90" s="95"/>
      <c r="BA90" s="98"/>
    </row>
    <row r="91" spans="1:53" ht="15" customHeight="1" x14ac:dyDescent="0.25">
      <c r="A91" s="141"/>
      <c r="B91" s="144"/>
      <c r="C91" s="147"/>
      <c r="D91" s="150"/>
      <c r="E91" s="51"/>
      <c r="F91" s="42" t="str">
        <f t="shared" ref="F91:AJ91" si="39">IF(F92&gt;0,"НУ","")</f>
        <v/>
      </c>
      <c r="G91" s="72" t="str">
        <f t="shared" si="39"/>
        <v/>
      </c>
      <c r="H91" s="72" t="str">
        <f t="shared" si="39"/>
        <v/>
      </c>
      <c r="I91" s="72" t="str">
        <f t="shared" si="39"/>
        <v/>
      </c>
      <c r="J91" s="72" t="str">
        <f t="shared" si="39"/>
        <v/>
      </c>
      <c r="K91" s="72" t="str">
        <f t="shared" si="39"/>
        <v/>
      </c>
      <c r="L91" s="72" t="str">
        <f t="shared" si="39"/>
        <v/>
      </c>
      <c r="M91" s="72" t="str">
        <f t="shared" si="39"/>
        <v/>
      </c>
      <c r="N91" s="72" t="str">
        <f t="shared" si="39"/>
        <v/>
      </c>
      <c r="O91" s="72" t="str">
        <f t="shared" si="39"/>
        <v/>
      </c>
      <c r="P91" s="72" t="str">
        <f t="shared" si="39"/>
        <v/>
      </c>
      <c r="Q91" s="72" t="str">
        <f t="shared" si="39"/>
        <v/>
      </c>
      <c r="R91" s="72" t="str">
        <f t="shared" si="39"/>
        <v/>
      </c>
      <c r="S91" s="72" t="str">
        <f t="shared" si="39"/>
        <v/>
      </c>
      <c r="T91" s="72" t="str">
        <f t="shared" si="39"/>
        <v/>
      </c>
      <c r="U91" s="72" t="str">
        <f t="shared" si="39"/>
        <v/>
      </c>
      <c r="V91" s="72" t="str">
        <f t="shared" si="39"/>
        <v/>
      </c>
      <c r="W91" s="72" t="str">
        <f t="shared" si="39"/>
        <v/>
      </c>
      <c r="X91" s="72" t="str">
        <f t="shared" si="39"/>
        <v/>
      </c>
      <c r="Y91" s="72" t="str">
        <f t="shared" si="39"/>
        <v/>
      </c>
      <c r="Z91" s="72" t="str">
        <f t="shared" si="39"/>
        <v/>
      </c>
      <c r="AA91" s="72" t="str">
        <f t="shared" si="39"/>
        <v/>
      </c>
      <c r="AB91" s="72" t="str">
        <f t="shared" si="39"/>
        <v/>
      </c>
      <c r="AC91" s="72" t="str">
        <f t="shared" si="39"/>
        <v/>
      </c>
      <c r="AD91" s="72" t="str">
        <f t="shared" si="39"/>
        <v/>
      </c>
      <c r="AE91" s="72" t="str">
        <f t="shared" si="39"/>
        <v/>
      </c>
      <c r="AF91" s="72" t="str">
        <f t="shared" si="39"/>
        <v/>
      </c>
      <c r="AG91" s="72" t="str">
        <f t="shared" si="39"/>
        <v/>
      </c>
      <c r="AH91" s="72" t="str">
        <f t="shared" si="39"/>
        <v/>
      </c>
      <c r="AI91" s="72" t="str">
        <f t="shared" si="39"/>
        <v/>
      </c>
      <c r="AJ91" s="72" t="str">
        <f t="shared" si="39"/>
        <v/>
      </c>
      <c r="AK91" s="162"/>
      <c r="AL91" s="156"/>
      <c r="AM91" s="127"/>
      <c r="AN91" s="130"/>
      <c r="AO91" s="133"/>
      <c r="AP91" s="136"/>
      <c r="AQ91" s="136"/>
      <c r="AR91" s="124"/>
      <c r="AS91" s="124"/>
      <c r="AT91" s="124"/>
      <c r="AU91" s="124"/>
      <c r="AV91" s="124"/>
      <c r="AW91" s="124"/>
      <c r="AX91" s="124"/>
      <c r="AY91" s="95"/>
      <c r="AZ91" s="95"/>
      <c r="BA91" s="98"/>
    </row>
    <row r="92" spans="1:53" ht="15" customHeight="1" thickBot="1" x14ac:dyDescent="0.3">
      <c r="A92" s="142"/>
      <c r="B92" s="145"/>
      <c r="C92" s="148"/>
      <c r="D92" s="151"/>
      <c r="E92" s="52"/>
      <c r="F92" s="47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163"/>
      <c r="AL92" s="157"/>
      <c r="AM92" s="128"/>
      <c r="AN92" s="131"/>
      <c r="AO92" s="134"/>
      <c r="AP92" s="137"/>
      <c r="AQ92" s="137"/>
      <c r="AR92" s="125"/>
      <c r="AS92" s="125"/>
      <c r="AT92" s="125"/>
      <c r="AU92" s="125"/>
      <c r="AV92" s="125"/>
      <c r="AW92" s="125"/>
      <c r="AX92" s="125"/>
      <c r="AY92" s="96"/>
      <c r="AZ92" s="96"/>
      <c r="BA92" s="99"/>
    </row>
    <row r="93" spans="1:53" ht="15" customHeight="1" x14ac:dyDescent="0.25">
      <c r="A93" s="140">
        <v>21</v>
      </c>
      <c r="B93" s="143" t="str">
        <f>IFERROR(VLOOKUP($C93,[1]Списки!$A$1:$C$3999,2,0),"")</f>
        <v/>
      </c>
      <c r="C93" s="146"/>
      <c r="D93" s="149" t="str">
        <f>IFERROR(VLOOKUP($C93,[1]Списки!$A$1:$C$3999,3,0),"")</f>
        <v/>
      </c>
      <c r="E93" s="50"/>
      <c r="F93" s="34" t="str">
        <f>VLOOKUP(F$11,[1]Графік!$I$5:$L$32,3,0)</f>
        <v>Р</v>
      </c>
      <c r="G93" s="35" t="str">
        <f>VLOOKUP(G$11,[1]Графік!$I$5:$L$32,3,0)</f>
        <v>Р</v>
      </c>
      <c r="H93" s="35" t="str">
        <f>VLOOKUP(H$11,[1]Графік!$I$5:$L$32,3,0)</f>
        <v>Р</v>
      </c>
      <c r="I93" s="35" t="str">
        <f>VLOOKUP(I$11,[1]Графік!$I$5:$L$32,3,0)</f>
        <v>Р</v>
      </c>
      <c r="J93" s="35" t="str">
        <f>VLOOKUP(J$11,[1]Графік!$I$5:$L$32,3,0)</f>
        <v>ВВ</v>
      </c>
      <c r="K93" s="35" t="str">
        <f>VLOOKUP(K$11,[1]Графік!$I$5:$L$32,3,0)</f>
        <v>ВВ</v>
      </c>
      <c r="L93" s="35" t="str">
        <f>VLOOKUP(L$11,[1]Графік!$I$5:$L$32,3,0)</f>
        <v>Р</v>
      </c>
      <c r="M93" s="35" t="str">
        <f>VLOOKUP(M$11,[1]Графік!$I$5:$L$32,3,0)</f>
        <v>Р</v>
      </c>
      <c r="N93" s="35" t="str">
        <f>VLOOKUP(N$11,[1]Графік!$I$5:$L$32,3,0)</f>
        <v>Р</v>
      </c>
      <c r="O93" s="35" t="str">
        <f>VLOOKUP(O$11,[1]Графік!$I$5:$L$32,3,0)</f>
        <v>Р</v>
      </c>
      <c r="P93" s="35" t="str">
        <f>VLOOKUP(P$11,[1]Графік!$I$5:$L$32,3,0)</f>
        <v>ВВ</v>
      </c>
      <c r="Q93" s="35" t="str">
        <f>VLOOKUP(Q$11,[1]Графік!$I$5:$L$32,3,0)</f>
        <v>ВВ</v>
      </c>
      <c r="R93" s="35" t="str">
        <f>VLOOKUP(R$11,[1]Графік!$I$5:$L$32,3,0)</f>
        <v>Р</v>
      </c>
      <c r="S93" s="35" t="str">
        <f>VLOOKUP(S$11,[1]Графік!$I$5:$L$32,3,0)</f>
        <v>Р</v>
      </c>
      <c r="T93" s="35" t="str">
        <f>VLOOKUP(T$11,[1]Графік!$I$5:$L$32,3,0)</f>
        <v>Р</v>
      </c>
      <c r="U93" s="35" t="str">
        <f>VLOOKUP(U$11,[1]Графік!$I$5:$L$32,3,0)</f>
        <v>Р</v>
      </c>
      <c r="V93" s="35" t="str">
        <f>VLOOKUP(V$11,[1]Графік!$I$5:$L$32,3,0)</f>
        <v>ВВ</v>
      </c>
      <c r="W93" s="35" t="str">
        <f>VLOOKUP(W$11,[1]Графік!$I$5:$L$32,3,0)</f>
        <v>ВВ</v>
      </c>
      <c r="X93" s="35" t="str">
        <f>VLOOKUP(X$11,[1]Графік!$I$5:$L$32,3,0)</f>
        <v>Р</v>
      </c>
      <c r="Y93" s="35" t="str">
        <f>VLOOKUP(Y$11,[1]Графік!$I$5:$L$32,3,0)</f>
        <v>Р</v>
      </c>
      <c r="Z93" s="35" t="str">
        <f>VLOOKUP(Z$11,[1]Графік!$I$5:$L$32,3,0)</f>
        <v>Р</v>
      </c>
      <c r="AA93" s="35" t="str">
        <f>VLOOKUP(AA$11,[1]Графік!$I$5:$L$32,3,0)</f>
        <v>Р</v>
      </c>
      <c r="AB93" s="35" t="str">
        <f>VLOOKUP(AB$11,[1]Графік!$I$5:$L$32,3,0)</f>
        <v>ВВ</v>
      </c>
      <c r="AC93" s="35" t="str">
        <f>VLOOKUP(AC$11,[1]Графік!$I$5:$L$32,3,0)</f>
        <v>ВВ</v>
      </c>
      <c r="AD93" s="35" t="str">
        <f>VLOOKUP(AD$11,[1]Графік!$I$5:$L$32,3,0)</f>
        <v>Р</v>
      </c>
      <c r="AE93" s="35" t="str">
        <f>VLOOKUP(AE$11,[1]Графік!$I$5:$L$32,3,0)</f>
        <v>Р</v>
      </c>
      <c r="AF93" s="35" t="str">
        <f>VLOOKUP(AF$11,[1]Графік!$I$5:$L$32,3,0)</f>
        <v>Р</v>
      </c>
      <c r="AG93" s="35" t="str">
        <f>VLOOKUP(AG$11,[1]Графік!$I$5:$L$32,3,0)</f>
        <v>Р</v>
      </c>
      <c r="AH93" s="35"/>
      <c r="AI93" s="35"/>
      <c r="AJ93" s="35"/>
      <c r="AK93" s="162">
        <f ca="1">SUMIF($F93:$AJ96,"Р",$F94:$AJ94)</f>
        <v>160</v>
      </c>
      <c r="AL93" s="156">
        <f ca="1">SUMIF($F95:$AJ96,"НУ",$F96:$AJ96)</f>
        <v>0</v>
      </c>
      <c r="AM93" s="127">
        <f ca="1">SUMIF(F93:AJ96,"РВ",F94:AJ94)</f>
        <v>0</v>
      </c>
      <c r="AN93" s="130">
        <f ca="1">AK93+AL93+AM93</f>
        <v>160</v>
      </c>
      <c r="AO93" s="133">
        <f ca="1">AK93/8</f>
        <v>20</v>
      </c>
      <c r="AP93" s="136">
        <f>COUNTIF($F93:$AJ96,"=ВВ")</f>
        <v>8</v>
      </c>
      <c r="AQ93" s="136">
        <f>COUNTIF($F93:$AJ96,"=В")</f>
        <v>0</v>
      </c>
      <c r="AR93" s="124">
        <f>COUNTIF($F93:$AJ96,"=НА")</f>
        <v>0</v>
      </c>
      <c r="AS93" s="124">
        <f>COUNTIF(F93:AJ96,"=ТН")</f>
        <v>0</v>
      </c>
      <c r="AT93" s="124">
        <f>COUNTIF($F93:$AJ96,"=ВД")</f>
        <v>0</v>
      </c>
      <c r="AU93" s="124">
        <f>COUNTIF($F93:$AJ96,"=ВП")</f>
        <v>0</v>
      </c>
      <c r="AV93" s="124">
        <f>COUNTIF($F93:$AJ96,"=ДД")</f>
        <v>0</v>
      </c>
      <c r="AW93" s="124">
        <f>COUNTIF($F93:$AJ96,"=П")</f>
        <v>0</v>
      </c>
      <c r="AX93" s="124">
        <f>COUNTIF($F93:$AJ96,"=ПР")</f>
        <v>0</v>
      </c>
      <c r="AY93" s="95">
        <f>COUNTIF($F93:$AJ96,"=І")</f>
        <v>0</v>
      </c>
      <c r="AZ93" s="95">
        <f>COUNTIF($F93:$AJ96,"=НЗ")</f>
        <v>0</v>
      </c>
      <c r="BA93" s="97" t="str">
        <f>IF(C93&gt;1,[1]Графік!$L$36,"")</f>
        <v/>
      </c>
    </row>
    <row r="94" spans="1:53" ht="15" customHeight="1" x14ac:dyDescent="0.25">
      <c r="A94" s="141"/>
      <c r="B94" s="144"/>
      <c r="C94" s="147"/>
      <c r="D94" s="150"/>
      <c r="E94" s="51"/>
      <c r="F94" s="38">
        <f t="shared" ref="F94:AG94" si="40">IF(F93="Р",8,"")</f>
        <v>8</v>
      </c>
      <c r="G94" s="70">
        <f t="shared" si="40"/>
        <v>8</v>
      </c>
      <c r="H94" s="70">
        <f t="shared" si="40"/>
        <v>8</v>
      </c>
      <c r="I94" s="70">
        <f t="shared" si="40"/>
        <v>8</v>
      </c>
      <c r="J94" s="70" t="str">
        <f t="shared" si="40"/>
        <v/>
      </c>
      <c r="K94" s="70" t="str">
        <f t="shared" si="40"/>
        <v/>
      </c>
      <c r="L94" s="70">
        <f t="shared" si="40"/>
        <v>8</v>
      </c>
      <c r="M94" s="70">
        <f t="shared" si="40"/>
        <v>8</v>
      </c>
      <c r="N94" s="70">
        <f t="shared" si="40"/>
        <v>8</v>
      </c>
      <c r="O94" s="70">
        <f t="shared" si="40"/>
        <v>8</v>
      </c>
      <c r="P94" s="70" t="str">
        <f t="shared" si="40"/>
        <v/>
      </c>
      <c r="Q94" s="70" t="str">
        <f t="shared" si="40"/>
        <v/>
      </c>
      <c r="R94" s="70">
        <f t="shared" si="40"/>
        <v>8</v>
      </c>
      <c r="S94" s="70">
        <f t="shared" si="40"/>
        <v>8</v>
      </c>
      <c r="T94" s="70">
        <f t="shared" si="40"/>
        <v>8</v>
      </c>
      <c r="U94" s="70">
        <f t="shared" si="40"/>
        <v>8</v>
      </c>
      <c r="V94" s="70" t="str">
        <f t="shared" si="40"/>
        <v/>
      </c>
      <c r="W94" s="70" t="str">
        <f t="shared" si="40"/>
        <v/>
      </c>
      <c r="X94" s="70">
        <f t="shared" si="40"/>
        <v>8</v>
      </c>
      <c r="Y94" s="70">
        <f t="shared" si="40"/>
        <v>8</v>
      </c>
      <c r="Z94" s="70">
        <f t="shared" si="40"/>
        <v>8</v>
      </c>
      <c r="AA94" s="70">
        <f t="shared" si="40"/>
        <v>8</v>
      </c>
      <c r="AB94" s="70" t="str">
        <f t="shared" si="40"/>
        <v/>
      </c>
      <c r="AC94" s="70" t="str">
        <f t="shared" si="40"/>
        <v/>
      </c>
      <c r="AD94" s="70">
        <f t="shared" si="40"/>
        <v>8</v>
      </c>
      <c r="AE94" s="70">
        <f t="shared" si="40"/>
        <v>8</v>
      </c>
      <c r="AF94" s="70">
        <f t="shared" si="40"/>
        <v>8</v>
      </c>
      <c r="AG94" s="70">
        <f t="shared" si="40"/>
        <v>8</v>
      </c>
      <c r="AH94" s="70"/>
      <c r="AI94" s="70"/>
      <c r="AJ94" s="70"/>
      <c r="AK94" s="162"/>
      <c r="AL94" s="156"/>
      <c r="AM94" s="127"/>
      <c r="AN94" s="130"/>
      <c r="AO94" s="133"/>
      <c r="AP94" s="136"/>
      <c r="AQ94" s="136"/>
      <c r="AR94" s="124"/>
      <c r="AS94" s="124"/>
      <c r="AT94" s="124"/>
      <c r="AU94" s="124"/>
      <c r="AV94" s="124"/>
      <c r="AW94" s="124"/>
      <c r="AX94" s="124"/>
      <c r="AY94" s="95"/>
      <c r="AZ94" s="95"/>
      <c r="BA94" s="98"/>
    </row>
    <row r="95" spans="1:53" ht="13.9" customHeight="1" x14ac:dyDescent="0.25">
      <c r="A95" s="141"/>
      <c r="B95" s="144"/>
      <c r="C95" s="147"/>
      <c r="D95" s="150"/>
      <c r="E95" s="51"/>
      <c r="F95" s="42" t="str">
        <f t="shared" ref="F95:AJ95" si="41">IF(F96&gt;0,"НУ","")</f>
        <v/>
      </c>
      <c r="G95" s="72" t="str">
        <f t="shared" si="41"/>
        <v/>
      </c>
      <c r="H95" s="72" t="str">
        <f t="shared" si="41"/>
        <v/>
      </c>
      <c r="I95" s="72" t="str">
        <f t="shared" si="41"/>
        <v/>
      </c>
      <c r="J95" s="72" t="str">
        <f t="shared" si="41"/>
        <v/>
      </c>
      <c r="K95" s="72" t="str">
        <f t="shared" si="41"/>
        <v/>
      </c>
      <c r="L95" s="72" t="str">
        <f t="shared" si="41"/>
        <v/>
      </c>
      <c r="M95" s="72" t="str">
        <f t="shared" si="41"/>
        <v/>
      </c>
      <c r="N95" s="72" t="str">
        <f t="shared" si="41"/>
        <v/>
      </c>
      <c r="O95" s="72" t="str">
        <f t="shared" si="41"/>
        <v/>
      </c>
      <c r="P95" s="72" t="str">
        <f t="shared" si="41"/>
        <v/>
      </c>
      <c r="Q95" s="72" t="str">
        <f t="shared" si="41"/>
        <v/>
      </c>
      <c r="R95" s="72" t="str">
        <f t="shared" si="41"/>
        <v/>
      </c>
      <c r="S95" s="72" t="str">
        <f t="shared" si="41"/>
        <v/>
      </c>
      <c r="T95" s="72" t="str">
        <f t="shared" si="41"/>
        <v/>
      </c>
      <c r="U95" s="72" t="str">
        <f t="shared" si="41"/>
        <v/>
      </c>
      <c r="V95" s="72" t="str">
        <f t="shared" si="41"/>
        <v/>
      </c>
      <c r="W95" s="72" t="str">
        <f t="shared" si="41"/>
        <v/>
      </c>
      <c r="X95" s="72" t="str">
        <f t="shared" si="41"/>
        <v/>
      </c>
      <c r="Y95" s="72" t="str">
        <f t="shared" si="41"/>
        <v/>
      </c>
      <c r="Z95" s="72" t="str">
        <f t="shared" si="41"/>
        <v/>
      </c>
      <c r="AA95" s="72" t="str">
        <f t="shared" si="41"/>
        <v/>
      </c>
      <c r="AB95" s="72" t="str">
        <f t="shared" si="41"/>
        <v/>
      </c>
      <c r="AC95" s="72" t="str">
        <f t="shared" si="41"/>
        <v/>
      </c>
      <c r="AD95" s="72" t="str">
        <f t="shared" si="41"/>
        <v/>
      </c>
      <c r="AE95" s="72" t="str">
        <f t="shared" si="41"/>
        <v/>
      </c>
      <c r="AF95" s="72" t="str">
        <f t="shared" si="41"/>
        <v/>
      </c>
      <c r="AG95" s="72" t="str">
        <f t="shared" si="41"/>
        <v/>
      </c>
      <c r="AH95" s="72" t="str">
        <f t="shared" si="41"/>
        <v/>
      </c>
      <c r="AI95" s="72" t="str">
        <f t="shared" si="41"/>
        <v/>
      </c>
      <c r="AJ95" s="72" t="str">
        <f t="shared" si="41"/>
        <v/>
      </c>
      <c r="AK95" s="162"/>
      <c r="AL95" s="156"/>
      <c r="AM95" s="127"/>
      <c r="AN95" s="130"/>
      <c r="AO95" s="133"/>
      <c r="AP95" s="136"/>
      <c r="AQ95" s="136"/>
      <c r="AR95" s="124"/>
      <c r="AS95" s="124"/>
      <c r="AT95" s="124"/>
      <c r="AU95" s="124"/>
      <c r="AV95" s="124"/>
      <c r="AW95" s="124"/>
      <c r="AX95" s="124"/>
      <c r="AY95" s="95"/>
      <c r="AZ95" s="95"/>
      <c r="BA95" s="98"/>
    </row>
    <row r="96" spans="1:53" ht="12.75" customHeight="1" thickBot="1" x14ac:dyDescent="0.3">
      <c r="A96" s="142"/>
      <c r="B96" s="145"/>
      <c r="C96" s="148"/>
      <c r="D96" s="151"/>
      <c r="E96" s="52"/>
      <c r="F96" s="47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163"/>
      <c r="AL96" s="157"/>
      <c r="AM96" s="128"/>
      <c r="AN96" s="131"/>
      <c r="AO96" s="134"/>
      <c r="AP96" s="137"/>
      <c r="AQ96" s="137"/>
      <c r="AR96" s="125"/>
      <c r="AS96" s="125"/>
      <c r="AT96" s="125"/>
      <c r="AU96" s="125"/>
      <c r="AV96" s="125"/>
      <c r="AW96" s="125"/>
      <c r="AX96" s="125"/>
      <c r="AY96" s="96"/>
      <c r="AZ96" s="96"/>
      <c r="BA96" s="99"/>
    </row>
    <row r="97" spans="1:53" s="19" customFormat="1" ht="12" customHeight="1" x14ac:dyDescent="0.25">
      <c r="A97" s="140">
        <v>22</v>
      </c>
      <c r="B97" s="143" t="str">
        <f>IFERROR(VLOOKUP($C97,[1]Списки!$A$1:$C$3999,2,0),"")</f>
        <v/>
      </c>
      <c r="C97" s="146"/>
      <c r="D97" s="149" t="str">
        <f>IFERROR(VLOOKUP($C97,[1]Списки!$A$1:$C$3999,3,0),"")</f>
        <v/>
      </c>
      <c r="E97" s="50"/>
      <c r="F97" s="34" t="str">
        <f>VLOOKUP(F$11,[1]Графік!$I$5:$L$32,3,0)</f>
        <v>Р</v>
      </c>
      <c r="G97" s="35" t="str">
        <f>VLOOKUP(G$11,[1]Графік!$I$5:$L$32,3,0)</f>
        <v>Р</v>
      </c>
      <c r="H97" s="35" t="str">
        <f>VLOOKUP(H$11,[1]Графік!$I$5:$L$32,3,0)</f>
        <v>Р</v>
      </c>
      <c r="I97" s="35" t="str">
        <f>VLOOKUP(I$11,[1]Графік!$I$5:$L$32,3,0)</f>
        <v>Р</v>
      </c>
      <c r="J97" s="35" t="str">
        <f>VLOOKUP(J$11,[1]Графік!$I$5:$L$32,3,0)</f>
        <v>ВВ</v>
      </c>
      <c r="K97" s="35" t="str">
        <f>VLOOKUP(K$11,[1]Графік!$I$5:$L$32,3,0)</f>
        <v>ВВ</v>
      </c>
      <c r="L97" s="35" t="str">
        <f>VLOOKUP(L$11,[1]Графік!$I$5:$L$32,3,0)</f>
        <v>Р</v>
      </c>
      <c r="M97" s="35" t="str">
        <f>VLOOKUP(M$11,[1]Графік!$I$5:$L$32,3,0)</f>
        <v>Р</v>
      </c>
      <c r="N97" s="35" t="str">
        <f>VLOOKUP(N$11,[1]Графік!$I$5:$L$32,3,0)</f>
        <v>Р</v>
      </c>
      <c r="O97" s="35" t="str">
        <f>VLOOKUP(O$11,[1]Графік!$I$5:$L$32,3,0)</f>
        <v>Р</v>
      </c>
      <c r="P97" s="35" t="str">
        <f>VLOOKUP(P$11,[1]Графік!$I$5:$L$32,3,0)</f>
        <v>ВВ</v>
      </c>
      <c r="Q97" s="35" t="str">
        <f>VLOOKUP(Q$11,[1]Графік!$I$5:$L$32,3,0)</f>
        <v>ВВ</v>
      </c>
      <c r="R97" s="35" t="str">
        <f>VLOOKUP(R$11,[1]Графік!$I$5:$L$32,3,0)</f>
        <v>Р</v>
      </c>
      <c r="S97" s="35" t="str">
        <f>VLOOKUP(S$11,[1]Графік!$I$5:$L$32,3,0)</f>
        <v>Р</v>
      </c>
      <c r="T97" s="35" t="str">
        <f>VLOOKUP(T$11,[1]Графік!$I$5:$L$32,3,0)</f>
        <v>Р</v>
      </c>
      <c r="U97" s="35" t="str">
        <f>VLOOKUP(U$11,[1]Графік!$I$5:$L$32,3,0)</f>
        <v>Р</v>
      </c>
      <c r="V97" s="35" t="str">
        <f>VLOOKUP(V$11,[1]Графік!$I$5:$L$32,3,0)</f>
        <v>ВВ</v>
      </c>
      <c r="W97" s="35" t="str">
        <f>VLOOKUP(W$11,[1]Графік!$I$5:$L$32,3,0)</f>
        <v>ВВ</v>
      </c>
      <c r="X97" s="35" t="str">
        <f>VLOOKUP(X$11,[1]Графік!$I$5:$L$32,3,0)</f>
        <v>Р</v>
      </c>
      <c r="Y97" s="35" t="str">
        <f>VLOOKUP(Y$11,[1]Графік!$I$5:$L$32,3,0)</f>
        <v>Р</v>
      </c>
      <c r="Z97" s="35" t="str">
        <f>VLOOKUP(Z$11,[1]Графік!$I$5:$L$32,3,0)</f>
        <v>Р</v>
      </c>
      <c r="AA97" s="35" t="str">
        <f>VLOOKUP(AA$11,[1]Графік!$I$5:$L$32,3,0)</f>
        <v>Р</v>
      </c>
      <c r="AB97" s="35" t="str">
        <f>VLOOKUP(AB$11,[1]Графік!$I$5:$L$32,3,0)</f>
        <v>ВВ</v>
      </c>
      <c r="AC97" s="35" t="str">
        <f>VLOOKUP(AC$11,[1]Графік!$I$5:$L$32,3,0)</f>
        <v>ВВ</v>
      </c>
      <c r="AD97" s="35" t="str">
        <f>VLOOKUP(AD$11,[1]Графік!$I$5:$L$32,3,0)</f>
        <v>Р</v>
      </c>
      <c r="AE97" s="35" t="str">
        <f>VLOOKUP(AE$11,[1]Графік!$I$5:$L$32,3,0)</f>
        <v>Р</v>
      </c>
      <c r="AF97" s="35" t="str">
        <f>VLOOKUP(AF$11,[1]Графік!$I$5:$L$32,3,0)</f>
        <v>Р</v>
      </c>
      <c r="AG97" s="35" t="str">
        <f>VLOOKUP(AG$11,[1]Графік!$I$5:$L$32,3,0)</f>
        <v>Р</v>
      </c>
      <c r="AH97" s="35"/>
      <c r="AI97" s="35"/>
      <c r="AJ97" s="35"/>
      <c r="AK97" s="162">
        <f ca="1">SUMIF($F97:$AJ100,"Р",$F98:$AJ98)</f>
        <v>160</v>
      </c>
      <c r="AL97" s="156">
        <f ca="1">SUMIF($F99:$AJ100,"НУ",$F100:$AJ100)</f>
        <v>0</v>
      </c>
      <c r="AM97" s="127">
        <f ca="1">SUMIF(F97:AJ100,"РВ",F98:AJ98)</f>
        <v>0</v>
      </c>
      <c r="AN97" s="130">
        <f ca="1">AK97+AL97+AM97</f>
        <v>160</v>
      </c>
      <c r="AO97" s="133">
        <f ca="1">AK97/8</f>
        <v>20</v>
      </c>
      <c r="AP97" s="136">
        <f>COUNTIF($F97:$AJ100,"=ВВ")</f>
        <v>8</v>
      </c>
      <c r="AQ97" s="136">
        <f>COUNTIF($F97:$AJ100,"=В")</f>
        <v>0</v>
      </c>
      <c r="AR97" s="124">
        <f>COUNTIF($F97:$AJ100,"=НА")</f>
        <v>0</v>
      </c>
      <c r="AS97" s="124">
        <f>COUNTIF(F97:AJ100,"=ТН")</f>
        <v>0</v>
      </c>
      <c r="AT97" s="124">
        <f>COUNTIF($F97:$AJ100,"=ВД")</f>
        <v>0</v>
      </c>
      <c r="AU97" s="124">
        <f>COUNTIF($F97:$AJ100,"=ВП")</f>
        <v>0</v>
      </c>
      <c r="AV97" s="124">
        <f>COUNTIF($F97:$AJ100,"=ДД")</f>
        <v>0</v>
      </c>
      <c r="AW97" s="124">
        <f>COUNTIF($F97:$AJ100,"=П")</f>
        <v>0</v>
      </c>
      <c r="AX97" s="124">
        <f>COUNTIF($F97:$AJ100,"=ПР")</f>
        <v>0</v>
      </c>
      <c r="AY97" s="95">
        <f>COUNTIF($F97:$AJ100,"=І")</f>
        <v>0</v>
      </c>
      <c r="AZ97" s="95">
        <f>COUNTIF($F97:$AJ100,"=НЗ")</f>
        <v>0</v>
      </c>
      <c r="BA97" s="97" t="str">
        <f>IF(C97&gt;1,[1]Графік!$L$36,"")</f>
        <v/>
      </c>
    </row>
    <row r="98" spans="1:53" ht="15.75" customHeight="1" x14ac:dyDescent="0.25">
      <c r="A98" s="141"/>
      <c r="B98" s="144"/>
      <c r="C98" s="147"/>
      <c r="D98" s="150"/>
      <c r="E98" s="51"/>
      <c r="F98" s="38">
        <f t="shared" ref="F98:AG98" si="42">IF(F97="Р",8,"")</f>
        <v>8</v>
      </c>
      <c r="G98" s="70">
        <f t="shared" si="42"/>
        <v>8</v>
      </c>
      <c r="H98" s="70">
        <f t="shared" si="42"/>
        <v>8</v>
      </c>
      <c r="I98" s="70">
        <f t="shared" si="42"/>
        <v>8</v>
      </c>
      <c r="J98" s="70" t="str">
        <f t="shared" si="42"/>
        <v/>
      </c>
      <c r="K98" s="70" t="str">
        <f t="shared" si="42"/>
        <v/>
      </c>
      <c r="L98" s="70">
        <f t="shared" si="42"/>
        <v>8</v>
      </c>
      <c r="M98" s="70">
        <f t="shared" si="42"/>
        <v>8</v>
      </c>
      <c r="N98" s="70">
        <f t="shared" si="42"/>
        <v>8</v>
      </c>
      <c r="O98" s="70">
        <f t="shared" si="42"/>
        <v>8</v>
      </c>
      <c r="P98" s="70" t="str">
        <f t="shared" si="42"/>
        <v/>
      </c>
      <c r="Q98" s="70" t="str">
        <f t="shared" si="42"/>
        <v/>
      </c>
      <c r="R98" s="70">
        <f t="shared" si="42"/>
        <v>8</v>
      </c>
      <c r="S98" s="70">
        <f t="shared" si="42"/>
        <v>8</v>
      </c>
      <c r="T98" s="70">
        <f t="shared" si="42"/>
        <v>8</v>
      </c>
      <c r="U98" s="70">
        <f t="shared" si="42"/>
        <v>8</v>
      </c>
      <c r="V98" s="70" t="str">
        <f t="shared" si="42"/>
        <v/>
      </c>
      <c r="W98" s="70" t="str">
        <f t="shared" si="42"/>
        <v/>
      </c>
      <c r="X98" s="70">
        <f t="shared" si="42"/>
        <v>8</v>
      </c>
      <c r="Y98" s="70">
        <f t="shared" si="42"/>
        <v>8</v>
      </c>
      <c r="Z98" s="70">
        <f t="shared" si="42"/>
        <v>8</v>
      </c>
      <c r="AA98" s="70">
        <f t="shared" si="42"/>
        <v>8</v>
      </c>
      <c r="AB98" s="70" t="str">
        <f t="shared" si="42"/>
        <v/>
      </c>
      <c r="AC98" s="70" t="str">
        <f t="shared" si="42"/>
        <v/>
      </c>
      <c r="AD98" s="70">
        <f t="shared" si="42"/>
        <v>8</v>
      </c>
      <c r="AE98" s="70">
        <f t="shared" si="42"/>
        <v>8</v>
      </c>
      <c r="AF98" s="70">
        <f t="shared" si="42"/>
        <v>8</v>
      </c>
      <c r="AG98" s="70">
        <f t="shared" si="42"/>
        <v>8</v>
      </c>
      <c r="AH98" s="70"/>
      <c r="AI98" s="70"/>
      <c r="AJ98" s="70"/>
      <c r="AK98" s="162"/>
      <c r="AL98" s="156"/>
      <c r="AM98" s="127"/>
      <c r="AN98" s="130"/>
      <c r="AO98" s="133"/>
      <c r="AP98" s="136"/>
      <c r="AQ98" s="136"/>
      <c r="AR98" s="124"/>
      <c r="AS98" s="124"/>
      <c r="AT98" s="124"/>
      <c r="AU98" s="124"/>
      <c r="AV98" s="124"/>
      <c r="AW98" s="124"/>
      <c r="AX98" s="124"/>
      <c r="AY98" s="95"/>
      <c r="AZ98" s="95"/>
      <c r="BA98" s="98"/>
    </row>
    <row r="99" spans="1:53" s="19" customFormat="1" ht="12" customHeight="1" x14ac:dyDescent="0.25">
      <c r="A99" s="141"/>
      <c r="B99" s="144"/>
      <c r="C99" s="147"/>
      <c r="D99" s="150"/>
      <c r="E99" s="51"/>
      <c r="F99" s="42" t="str">
        <f t="shared" ref="F99:AJ99" si="43">IF(F100&gt;0,"НУ","")</f>
        <v/>
      </c>
      <c r="G99" s="72" t="str">
        <f t="shared" si="43"/>
        <v/>
      </c>
      <c r="H99" s="72" t="str">
        <f t="shared" si="43"/>
        <v/>
      </c>
      <c r="I99" s="72" t="str">
        <f t="shared" si="43"/>
        <v/>
      </c>
      <c r="J99" s="72" t="str">
        <f t="shared" si="43"/>
        <v/>
      </c>
      <c r="K99" s="72" t="str">
        <f t="shared" si="43"/>
        <v/>
      </c>
      <c r="L99" s="72" t="str">
        <f t="shared" si="43"/>
        <v/>
      </c>
      <c r="M99" s="72" t="str">
        <f t="shared" si="43"/>
        <v/>
      </c>
      <c r="N99" s="72" t="str">
        <f t="shared" si="43"/>
        <v/>
      </c>
      <c r="O99" s="72" t="str">
        <f t="shared" si="43"/>
        <v/>
      </c>
      <c r="P99" s="72" t="str">
        <f t="shared" si="43"/>
        <v/>
      </c>
      <c r="Q99" s="72" t="str">
        <f t="shared" si="43"/>
        <v/>
      </c>
      <c r="R99" s="72" t="str">
        <f t="shared" si="43"/>
        <v/>
      </c>
      <c r="S99" s="72" t="str">
        <f t="shared" si="43"/>
        <v/>
      </c>
      <c r="T99" s="72" t="str">
        <f t="shared" si="43"/>
        <v/>
      </c>
      <c r="U99" s="72" t="str">
        <f t="shared" si="43"/>
        <v/>
      </c>
      <c r="V99" s="72" t="str">
        <f t="shared" si="43"/>
        <v/>
      </c>
      <c r="W99" s="72" t="str">
        <f t="shared" si="43"/>
        <v/>
      </c>
      <c r="X99" s="72" t="str">
        <f t="shared" si="43"/>
        <v/>
      </c>
      <c r="Y99" s="72" t="str">
        <f t="shared" si="43"/>
        <v/>
      </c>
      <c r="Z99" s="72" t="str">
        <f t="shared" si="43"/>
        <v/>
      </c>
      <c r="AA99" s="72" t="str">
        <f t="shared" si="43"/>
        <v/>
      </c>
      <c r="AB99" s="72" t="str">
        <f t="shared" si="43"/>
        <v/>
      </c>
      <c r="AC99" s="72" t="str">
        <f t="shared" si="43"/>
        <v/>
      </c>
      <c r="AD99" s="72" t="str">
        <f t="shared" si="43"/>
        <v/>
      </c>
      <c r="AE99" s="72" t="str">
        <f t="shared" si="43"/>
        <v/>
      </c>
      <c r="AF99" s="72" t="str">
        <f t="shared" si="43"/>
        <v/>
      </c>
      <c r="AG99" s="72" t="str">
        <f t="shared" si="43"/>
        <v/>
      </c>
      <c r="AH99" s="72" t="str">
        <f t="shared" si="43"/>
        <v/>
      </c>
      <c r="AI99" s="72" t="str">
        <f t="shared" si="43"/>
        <v/>
      </c>
      <c r="AJ99" s="72" t="str">
        <f t="shared" si="43"/>
        <v/>
      </c>
      <c r="AK99" s="162"/>
      <c r="AL99" s="156"/>
      <c r="AM99" s="127"/>
      <c r="AN99" s="130"/>
      <c r="AO99" s="133"/>
      <c r="AP99" s="136"/>
      <c r="AQ99" s="136"/>
      <c r="AR99" s="124"/>
      <c r="AS99" s="124"/>
      <c r="AT99" s="124"/>
      <c r="AU99" s="124"/>
      <c r="AV99" s="124"/>
      <c r="AW99" s="124"/>
      <c r="AX99" s="124"/>
      <c r="AY99" s="95"/>
      <c r="AZ99" s="95"/>
      <c r="BA99" s="98"/>
    </row>
    <row r="100" spans="1:53" ht="13.5" customHeight="1" thickBot="1" x14ac:dyDescent="0.3">
      <c r="A100" s="142"/>
      <c r="B100" s="145"/>
      <c r="C100" s="148"/>
      <c r="D100" s="151"/>
      <c r="E100" s="52"/>
      <c r="F100" s="47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163"/>
      <c r="AL100" s="157"/>
      <c r="AM100" s="128"/>
      <c r="AN100" s="131"/>
      <c r="AO100" s="134"/>
      <c r="AP100" s="137"/>
      <c r="AQ100" s="137"/>
      <c r="AR100" s="125"/>
      <c r="AS100" s="125"/>
      <c r="AT100" s="125"/>
      <c r="AU100" s="125"/>
      <c r="AV100" s="125"/>
      <c r="AW100" s="125"/>
      <c r="AX100" s="125"/>
      <c r="AY100" s="96"/>
      <c r="AZ100" s="96"/>
      <c r="BA100" s="99"/>
    </row>
    <row r="101" spans="1:53" ht="12.75" customHeight="1" x14ac:dyDescent="0.25">
      <c r="A101" s="140">
        <v>23</v>
      </c>
      <c r="B101" s="143" t="str">
        <f>IFERROR(VLOOKUP($C101,[1]Списки!$A$1:$C$3999,2,0),"")</f>
        <v/>
      </c>
      <c r="C101" s="146"/>
      <c r="D101" s="149" t="str">
        <f>IFERROR(VLOOKUP($C101,[1]Списки!$A$1:$C$3999,3,0),"")</f>
        <v/>
      </c>
      <c r="E101" s="50"/>
      <c r="F101" s="34" t="str">
        <f>VLOOKUP(F$11,[1]Графік!$I$5:$L$32,3,0)</f>
        <v>Р</v>
      </c>
      <c r="G101" s="35" t="str">
        <f>VLOOKUP(G$11,[1]Графік!$I$5:$L$32,3,0)</f>
        <v>Р</v>
      </c>
      <c r="H101" s="35" t="str">
        <f>VLOOKUP(H$11,[1]Графік!$I$5:$L$32,3,0)</f>
        <v>Р</v>
      </c>
      <c r="I101" s="35" t="str">
        <f>VLOOKUP(I$11,[1]Графік!$I$5:$L$32,3,0)</f>
        <v>Р</v>
      </c>
      <c r="J101" s="35" t="str">
        <f>VLOOKUP(J$11,[1]Графік!$I$5:$L$32,3,0)</f>
        <v>ВВ</v>
      </c>
      <c r="K101" s="35" t="str">
        <f>VLOOKUP(K$11,[1]Графік!$I$5:$L$32,3,0)</f>
        <v>ВВ</v>
      </c>
      <c r="L101" s="35" t="str">
        <f>VLOOKUP(L$11,[1]Графік!$I$5:$L$32,3,0)</f>
        <v>Р</v>
      </c>
      <c r="M101" s="35" t="str">
        <f>VLOOKUP(M$11,[1]Графік!$I$5:$L$32,3,0)</f>
        <v>Р</v>
      </c>
      <c r="N101" s="35" t="str">
        <f>VLOOKUP(N$11,[1]Графік!$I$5:$L$32,3,0)</f>
        <v>Р</v>
      </c>
      <c r="O101" s="35" t="str">
        <f>VLOOKUP(O$11,[1]Графік!$I$5:$L$32,3,0)</f>
        <v>Р</v>
      </c>
      <c r="P101" s="35" t="str">
        <f>VLOOKUP(P$11,[1]Графік!$I$5:$L$32,3,0)</f>
        <v>ВВ</v>
      </c>
      <c r="Q101" s="35" t="str">
        <f>VLOOKUP(Q$11,[1]Графік!$I$5:$L$32,3,0)</f>
        <v>ВВ</v>
      </c>
      <c r="R101" s="35" t="str">
        <f>VLOOKUP(R$11,[1]Графік!$I$5:$L$32,3,0)</f>
        <v>Р</v>
      </c>
      <c r="S101" s="35" t="str">
        <f>VLOOKUP(S$11,[1]Графік!$I$5:$L$32,3,0)</f>
        <v>Р</v>
      </c>
      <c r="T101" s="35" t="str">
        <f>VLOOKUP(T$11,[1]Графік!$I$5:$L$32,3,0)</f>
        <v>Р</v>
      </c>
      <c r="U101" s="35" t="str">
        <f>VLOOKUP(U$11,[1]Графік!$I$5:$L$32,3,0)</f>
        <v>Р</v>
      </c>
      <c r="V101" s="35" t="str">
        <f>VLOOKUP(V$11,[1]Графік!$I$5:$L$32,3,0)</f>
        <v>ВВ</v>
      </c>
      <c r="W101" s="35" t="str">
        <f>VLOOKUP(W$11,[1]Графік!$I$5:$L$32,3,0)</f>
        <v>ВВ</v>
      </c>
      <c r="X101" s="35" t="str">
        <f>VLOOKUP(X$11,[1]Графік!$I$5:$L$32,3,0)</f>
        <v>Р</v>
      </c>
      <c r="Y101" s="35" t="str">
        <f>VLOOKUP(Y$11,[1]Графік!$I$5:$L$32,3,0)</f>
        <v>Р</v>
      </c>
      <c r="Z101" s="35" t="str">
        <f>VLOOKUP(Z$11,[1]Графік!$I$5:$L$32,3,0)</f>
        <v>Р</v>
      </c>
      <c r="AA101" s="35" t="str">
        <f>VLOOKUP(AA$11,[1]Графік!$I$5:$L$32,3,0)</f>
        <v>Р</v>
      </c>
      <c r="AB101" s="35" t="str">
        <f>VLOOKUP(AB$11,[1]Графік!$I$5:$L$32,3,0)</f>
        <v>ВВ</v>
      </c>
      <c r="AC101" s="35" t="str">
        <f>VLOOKUP(AC$11,[1]Графік!$I$5:$L$32,3,0)</f>
        <v>ВВ</v>
      </c>
      <c r="AD101" s="35" t="str">
        <f>VLOOKUP(AD$11,[1]Графік!$I$5:$L$32,3,0)</f>
        <v>Р</v>
      </c>
      <c r="AE101" s="35" t="str">
        <f>VLOOKUP(AE$11,[1]Графік!$I$5:$L$32,3,0)</f>
        <v>Р</v>
      </c>
      <c r="AF101" s="35" t="str">
        <f>VLOOKUP(AF$11,[1]Графік!$I$5:$L$32,3,0)</f>
        <v>Р</v>
      </c>
      <c r="AG101" s="35" t="str">
        <f>VLOOKUP(AG$11,[1]Графік!$I$5:$L$32,3,0)</f>
        <v>Р</v>
      </c>
      <c r="AH101" s="35"/>
      <c r="AI101" s="35"/>
      <c r="AJ101" s="35"/>
      <c r="AK101" s="162">
        <f ca="1">SUMIF($F101:$AJ104,"Р",$F102:$AJ102)</f>
        <v>160</v>
      </c>
      <c r="AL101" s="156">
        <f ca="1">SUMIF($F103:$AJ104,"НУ",$F104:$AJ104)</f>
        <v>0</v>
      </c>
      <c r="AM101" s="127">
        <f ca="1">SUMIF(F101:AJ104,"РВ",F102:AJ102)</f>
        <v>0</v>
      </c>
      <c r="AN101" s="130">
        <f ca="1">AK101+AL101+AM101</f>
        <v>160</v>
      </c>
      <c r="AO101" s="133">
        <f ca="1">AK101/8</f>
        <v>20</v>
      </c>
      <c r="AP101" s="136">
        <f>COUNTIF($F101:$AJ104,"=ВВ")</f>
        <v>8</v>
      </c>
      <c r="AQ101" s="136">
        <f>COUNTIF($F101:$AJ104,"=В")</f>
        <v>0</v>
      </c>
      <c r="AR101" s="124">
        <f>COUNTIF($F101:$AJ104,"=НА")</f>
        <v>0</v>
      </c>
      <c r="AS101" s="124">
        <f>COUNTIF(F101:AJ104,"=ТН")</f>
        <v>0</v>
      </c>
      <c r="AT101" s="124">
        <f>COUNTIF($F101:$AJ104,"=ВД")</f>
        <v>0</v>
      </c>
      <c r="AU101" s="124">
        <f>COUNTIF($F101:$AJ104,"=ВП")</f>
        <v>0</v>
      </c>
      <c r="AV101" s="124">
        <f>COUNTIF($F101:$AJ104,"=ДД")</f>
        <v>0</v>
      </c>
      <c r="AW101" s="124">
        <f>COUNTIF($F101:$AJ104,"=П")</f>
        <v>0</v>
      </c>
      <c r="AX101" s="124">
        <f>COUNTIF($F101:$AJ104,"=ПР")</f>
        <v>0</v>
      </c>
      <c r="AY101" s="95">
        <f>COUNTIF($F101:$AJ104,"=І")</f>
        <v>0</v>
      </c>
      <c r="AZ101" s="95">
        <f>COUNTIF($F101:$AJ104,"=НЗ")</f>
        <v>0</v>
      </c>
      <c r="BA101" s="97" t="str">
        <f>IF(C101&gt;1,[1]Графік!$L$36,"")</f>
        <v/>
      </c>
    </row>
    <row r="102" spans="1:53" ht="12.75" customHeight="1" x14ac:dyDescent="0.25">
      <c r="A102" s="141"/>
      <c r="B102" s="144"/>
      <c r="C102" s="147"/>
      <c r="D102" s="150"/>
      <c r="E102" s="51"/>
      <c r="F102" s="38">
        <f t="shared" ref="F102:AG102" si="44">IF(F101="Р",8,"")</f>
        <v>8</v>
      </c>
      <c r="G102" s="70">
        <f t="shared" si="44"/>
        <v>8</v>
      </c>
      <c r="H102" s="70">
        <f t="shared" si="44"/>
        <v>8</v>
      </c>
      <c r="I102" s="70">
        <f t="shared" si="44"/>
        <v>8</v>
      </c>
      <c r="J102" s="70" t="str">
        <f t="shared" si="44"/>
        <v/>
      </c>
      <c r="K102" s="70" t="str">
        <f t="shared" si="44"/>
        <v/>
      </c>
      <c r="L102" s="70">
        <f t="shared" si="44"/>
        <v>8</v>
      </c>
      <c r="M102" s="70">
        <f t="shared" si="44"/>
        <v>8</v>
      </c>
      <c r="N102" s="70">
        <f t="shared" si="44"/>
        <v>8</v>
      </c>
      <c r="O102" s="70">
        <f t="shared" si="44"/>
        <v>8</v>
      </c>
      <c r="P102" s="70" t="str">
        <f t="shared" si="44"/>
        <v/>
      </c>
      <c r="Q102" s="70" t="str">
        <f t="shared" si="44"/>
        <v/>
      </c>
      <c r="R102" s="70">
        <f t="shared" si="44"/>
        <v>8</v>
      </c>
      <c r="S102" s="70">
        <f t="shared" si="44"/>
        <v>8</v>
      </c>
      <c r="T102" s="70">
        <f t="shared" si="44"/>
        <v>8</v>
      </c>
      <c r="U102" s="70">
        <f t="shared" si="44"/>
        <v>8</v>
      </c>
      <c r="V102" s="70" t="str">
        <f t="shared" si="44"/>
        <v/>
      </c>
      <c r="W102" s="70" t="str">
        <f t="shared" si="44"/>
        <v/>
      </c>
      <c r="X102" s="70">
        <f t="shared" si="44"/>
        <v>8</v>
      </c>
      <c r="Y102" s="70">
        <f t="shared" si="44"/>
        <v>8</v>
      </c>
      <c r="Z102" s="70">
        <f t="shared" si="44"/>
        <v>8</v>
      </c>
      <c r="AA102" s="70">
        <f t="shared" si="44"/>
        <v>8</v>
      </c>
      <c r="AB102" s="70" t="str">
        <f t="shared" si="44"/>
        <v/>
      </c>
      <c r="AC102" s="70" t="str">
        <f t="shared" si="44"/>
        <v/>
      </c>
      <c r="AD102" s="70">
        <f t="shared" si="44"/>
        <v>8</v>
      </c>
      <c r="AE102" s="70">
        <f t="shared" si="44"/>
        <v>8</v>
      </c>
      <c r="AF102" s="70">
        <f t="shared" si="44"/>
        <v>8</v>
      </c>
      <c r="AG102" s="70">
        <f t="shared" si="44"/>
        <v>8</v>
      </c>
      <c r="AH102" s="70"/>
      <c r="AI102" s="70"/>
      <c r="AJ102" s="70"/>
      <c r="AK102" s="162"/>
      <c r="AL102" s="156"/>
      <c r="AM102" s="127"/>
      <c r="AN102" s="130"/>
      <c r="AO102" s="133"/>
      <c r="AP102" s="136"/>
      <c r="AQ102" s="136"/>
      <c r="AR102" s="124"/>
      <c r="AS102" s="124"/>
      <c r="AT102" s="124"/>
      <c r="AU102" s="124"/>
      <c r="AV102" s="124"/>
      <c r="AW102" s="124"/>
      <c r="AX102" s="124"/>
      <c r="AY102" s="95"/>
      <c r="AZ102" s="95"/>
      <c r="BA102" s="98"/>
    </row>
    <row r="103" spans="1:53" ht="12.75" customHeight="1" x14ac:dyDescent="0.25">
      <c r="A103" s="141"/>
      <c r="B103" s="144"/>
      <c r="C103" s="147"/>
      <c r="D103" s="150"/>
      <c r="E103" s="51"/>
      <c r="F103" s="42" t="str">
        <f t="shared" ref="F103:AJ103" si="45">IF(F104&gt;0,"НУ","")</f>
        <v/>
      </c>
      <c r="G103" s="72" t="str">
        <f t="shared" si="45"/>
        <v/>
      </c>
      <c r="H103" s="72" t="str">
        <f t="shared" si="45"/>
        <v/>
      </c>
      <c r="I103" s="72" t="str">
        <f t="shared" si="45"/>
        <v/>
      </c>
      <c r="J103" s="72" t="str">
        <f t="shared" si="45"/>
        <v/>
      </c>
      <c r="K103" s="72" t="str">
        <f t="shared" si="45"/>
        <v/>
      </c>
      <c r="L103" s="72" t="str">
        <f t="shared" si="45"/>
        <v/>
      </c>
      <c r="M103" s="72" t="str">
        <f t="shared" si="45"/>
        <v/>
      </c>
      <c r="N103" s="72" t="str">
        <f t="shared" si="45"/>
        <v/>
      </c>
      <c r="O103" s="72" t="str">
        <f t="shared" si="45"/>
        <v/>
      </c>
      <c r="P103" s="72" t="str">
        <f t="shared" si="45"/>
        <v/>
      </c>
      <c r="Q103" s="72" t="str">
        <f t="shared" si="45"/>
        <v/>
      </c>
      <c r="R103" s="72" t="str">
        <f t="shared" si="45"/>
        <v/>
      </c>
      <c r="S103" s="72" t="str">
        <f t="shared" si="45"/>
        <v/>
      </c>
      <c r="T103" s="72" t="str">
        <f t="shared" si="45"/>
        <v/>
      </c>
      <c r="U103" s="72" t="str">
        <f t="shared" si="45"/>
        <v/>
      </c>
      <c r="V103" s="72" t="str">
        <f t="shared" si="45"/>
        <v/>
      </c>
      <c r="W103" s="72" t="str">
        <f t="shared" si="45"/>
        <v/>
      </c>
      <c r="X103" s="72" t="str">
        <f t="shared" si="45"/>
        <v/>
      </c>
      <c r="Y103" s="72" t="str">
        <f t="shared" si="45"/>
        <v/>
      </c>
      <c r="Z103" s="72" t="str">
        <f t="shared" si="45"/>
        <v/>
      </c>
      <c r="AA103" s="72" t="str">
        <f t="shared" si="45"/>
        <v/>
      </c>
      <c r="AB103" s="72" t="str">
        <f t="shared" si="45"/>
        <v/>
      </c>
      <c r="AC103" s="72" t="str">
        <f t="shared" si="45"/>
        <v/>
      </c>
      <c r="AD103" s="72" t="str">
        <f t="shared" si="45"/>
        <v/>
      </c>
      <c r="AE103" s="72" t="str">
        <f t="shared" si="45"/>
        <v/>
      </c>
      <c r="AF103" s="72" t="str">
        <f t="shared" si="45"/>
        <v/>
      </c>
      <c r="AG103" s="72" t="str">
        <f t="shared" si="45"/>
        <v/>
      </c>
      <c r="AH103" s="72" t="str">
        <f t="shared" si="45"/>
        <v/>
      </c>
      <c r="AI103" s="72" t="str">
        <f t="shared" si="45"/>
        <v/>
      </c>
      <c r="AJ103" s="72" t="str">
        <f t="shared" si="45"/>
        <v/>
      </c>
      <c r="AK103" s="162"/>
      <c r="AL103" s="156"/>
      <c r="AM103" s="127"/>
      <c r="AN103" s="130"/>
      <c r="AO103" s="133"/>
      <c r="AP103" s="136"/>
      <c r="AQ103" s="136"/>
      <c r="AR103" s="124"/>
      <c r="AS103" s="124"/>
      <c r="AT103" s="124"/>
      <c r="AU103" s="124"/>
      <c r="AV103" s="124"/>
      <c r="AW103" s="124"/>
      <c r="AX103" s="124"/>
      <c r="AY103" s="95"/>
      <c r="AZ103" s="95"/>
      <c r="BA103" s="98"/>
    </row>
    <row r="104" spans="1:53" ht="13.5" customHeight="1" thickBot="1" x14ac:dyDescent="0.3">
      <c r="A104" s="142"/>
      <c r="B104" s="145"/>
      <c r="C104" s="148"/>
      <c r="D104" s="151"/>
      <c r="E104" s="52"/>
      <c r="F104" s="47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163"/>
      <c r="AL104" s="157"/>
      <c r="AM104" s="128"/>
      <c r="AN104" s="131"/>
      <c r="AO104" s="134"/>
      <c r="AP104" s="137"/>
      <c r="AQ104" s="137"/>
      <c r="AR104" s="125"/>
      <c r="AS104" s="125"/>
      <c r="AT104" s="125"/>
      <c r="AU104" s="125"/>
      <c r="AV104" s="125"/>
      <c r="AW104" s="125"/>
      <c r="AX104" s="125"/>
      <c r="AY104" s="96"/>
      <c r="AZ104" s="96"/>
      <c r="BA104" s="99"/>
    </row>
    <row r="105" spans="1:53" ht="12.75" customHeight="1" x14ac:dyDescent="0.25">
      <c r="A105" s="140">
        <v>24</v>
      </c>
      <c r="B105" s="143" t="str">
        <f>IFERROR(VLOOKUP($C105,[1]Списки!$A$1:$C$3999,2,0),"")</f>
        <v/>
      </c>
      <c r="C105" s="146"/>
      <c r="D105" s="149" t="str">
        <f>IFERROR(VLOOKUP($C105,[1]Списки!$A$1:$C$3999,3,0),"")</f>
        <v/>
      </c>
      <c r="E105" s="50"/>
      <c r="F105" s="34" t="str">
        <f>VLOOKUP(F$11,[1]Графік!$I$5:$L$32,3,0)</f>
        <v>Р</v>
      </c>
      <c r="G105" s="35" t="str">
        <f>VLOOKUP(G$11,[1]Графік!$I$5:$L$32,3,0)</f>
        <v>Р</v>
      </c>
      <c r="H105" s="35" t="str">
        <f>VLOOKUP(H$11,[1]Графік!$I$5:$L$32,3,0)</f>
        <v>Р</v>
      </c>
      <c r="I105" s="35" t="str">
        <f>VLOOKUP(I$11,[1]Графік!$I$5:$L$32,3,0)</f>
        <v>Р</v>
      </c>
      <c r="J105" s="35" t="str">
        <f>VLOOKUP(J$11,[1]Графік!$I$5:$L$32,3,0)</f>
        <v>ВВ</v>
      </c>
      <c r="K105" s="35" t="str">
        <f>VLOOKUP(K$11,[1]Графік!$I$5:$L$32,3,0)</f>
        <v>ВВ</v>
      </c>
      <c r="L105" s="35" t="str">
        <f>VLOOKUP(L$11,[1]Графік!$I$5:$L$32,3,0)</f>
        <v>Р</v>
      </c>
      <c r="M105" s="35" t="str">
        <f>VLOOKUP(M$11,[1]Графік!$I$5:$L$32,3,0)</f>
        <v>Р</v>
      </c>
      <c r="N105" s="35" t="str">
        <f>VLOOKUP(N$11,[1]Графік!$I$5:$L$32,3,0)</f>
        <v>Р</v>
      </c>
      <c r="O105" s="35" t="str">
        <f>VLOOKUP(O$11,[1]Графік!$I$5:$L$32,3,0)</f>
        <v>Р</v>
      </c>
      <c r="P105" s="35" t="str">
        <f>VLOOKUP(P$11,[1]Графік!$I$5:$L$32,3,0)</f>
        <v>ВВ</v>
      </c>
      <c r="Q105" s="35" t="str">
        <f>VLOOKUP(Q$11,[1]Графік!$I$5:$L$32,3,0)</f>
        <v>ВВ</v>
      </c>
      <c r="R105" s="35" t="str">
        <f>VLOOKUP(R$11,[1]Графік!$I$5:$L$32,3,0)</f>
        <v>Р</v>
      </c>
      <c r="S105" s="35" t="str">
        <f>VLOOKUP(S$11,[1]Графік!$I$5:$L$32,3,0)</f>
        <v>Р</v>
      </c>
      <c r="T105" s="35" t="str">
        <f>VLOOKUP(T$11,[1]Графік!$I$5:$L$32,3,0)</f>
        <v>Р</v>
      </c>
      <c r="U105" s="35" t="str">
        <f>VLOOKUP(U$11,[1]Графік!$I$5:$L$32,3,0)</f>
        <v>Р</v>
      </c>
      <c r="V105" s="35" t="str">
        <f>VLOOKUP(V$11,[1]Графік!$I$5:$L$32,3,0)</f>
        <v>ВВ</v>
      </c>
      <c r="W105" s="35" t="str">
        <f>VLOOKUP(W$11,[1]Графік!$I$5:$L$32,3,0)</f>
        <v>ВВ</v>
      </c>
      <c r="X105" s="35" t="str">
        <f>VLOOKUP(X$11,[1]Графік!$I$5:$L$32,3,0)</f>
        <v>Р</v>
      </c>
      <c r="Y105" s="35" t="str">
        <f>VLOOKUP(Y$11,[1]Графік!$I$5:$L$32,3,0)</f>
        <v>Р</v>
      </c>
      <c r="Z105" s="35" t="str">
        <f>VLOOKUP(Z$11,[1]Графік!$I$5:$L$32,3,0)</f>
        <v>Р</v>
      </c>
      <c r="AA105" s="35" t="str">
        <f>VLOOKUP(AA$11,[1]Графік!$I$5:$L$32,3,0)</f>
        <v>Р</v>
      </c>
      <c r="AB105" s="35" t="str">
        <f>VLOOKUP(AB$11,[1]Графік!$I$5:$L$32,3,0)</f>
        <v>ВВ</v>
      </c>
      <c r="AC105" s="35" t="str">
        <f>VLOOKUP(AC$11,[1]Графік!$I$5:$L$32,3,0)</f>
        <v>ВВ</v>
      </c>
      <c r="AD105" s="35" t="str">
        <f>VLOOKUP(AD$11,[1]Графік!$I$5:$L$32,3,0)</f>
        <v>Р</v>
      </c>
      <c r="AE105" s="35" t="str">
        <f>VLOOKUP(AE$11,[1]Графік!$I$5:$L$32,3,0)</f>
        <v>Р</v>
      </c>
      <c r="AF105" s="35" t="str">
        <f>VLOOKUP(AF$11,[1]Графік!$I$5:$L$32,3,0)</f>
        <v>Р</v>
      </c>
      <c r="AG105" s="35" t="str">
        <f>VLOOKUP(AG$11,[1]Графік!$I$5:$L$32,3,0)</f>
        <v>Р</v>
      </c>
      <c r="AH105" s="35"/>
      <c r="AI105" s="35"/>
      <c r="AJ105" s="35"/>
      <c r="AK105" s="162">
        <f ca="1">SUMIF($F105:$AJ108,"Р",$F106:$AJ106)</f>
        <v>160</v>
      </c>
      <c r="AL105" s="156">
        <f ca="1">SUMIF($F107:$AJ108,"НУ",$F108:$AJ108)</f>
        <v>0</v>
      </c>
      <c r="AM105" s="127">
        <f ca="1">SUMIF(F105:AJ108,"РВ",F106:AJ106)</f>
        <v>0</v>
      </c>
      <c r="AN105" s="130">
        <f ca="1">AK105+AL105+AM105</f>
        <v>160</v>
      </c>
      <c r="AO105" s="133">
        <f ca="1">AK105/8</f>
        <v>20</v>
      </c>
      <c r="AP105" s="136">
        <f>COUNTIF($F105:$AJ108,"=ВВ")</f>
        <v>8</v>
      </c>
      <c r="AQ105" s="136">
        <f>COUNTIF($F105:$AJ108,"=В")</f>
        <v>0</v>
      </c>
      <c r="AR105" s="124">
        <f>COUNTIF($F105:$AJ108,"=НА")</f>
        <v>0</v>
      </c>
      <c r="AS105" s="124">
        <f>COUNTIF(F105:AJ108,"=ТН")</f>
        <v>0</v>
      </c>
      <c r="AT105" s="124">
        <f>COUNTIF($F105:$AJ108,"=ВД")</f>
        <v>0</v>
      </c>
      <c r="AU105" s="124">
        <f>COUNTIF($F105:$AJ108,"=ВП")</f>
        <v>0</v>
      </c>
      <c r="AV105" s="124">
        <f>COUNTIF($F105:$AJ108,"=ДД")</f>
        <v>0</v>
      </c>
      <c r="AW105" s="124">
        <f>COUNTIF($F105:$AJ108,"=П")</f>
        <v>0</v>
      </c>
      <c r="AX105" s="124">
        <f>COUNTIF($F105:$AJ108,"=ПР")</f>
        <v>0</v>
      </c>
      <c r="AY105" s="95">
        <f>COUNTIF($F105:$AJ108,"=І")</f>
        <v>0</v>
      </c>
      <c r="AZ105" s="95">
        <f>COUNTIF($F105:$AJ108,"=НЗ")</f>
        <v>0</v>
      </c>
      <c r="BA105" s="97" t="str">
        <f>IF(C105&gt;1,[1]Графік!$L$36,"")</f>
        <v/>
      </c>
    </row>
    <row r="106" spans="1:53" ht="12.75" customHeight="1" x14ac:dyDescent="0.25">
      <c r="A106" s="141"/>
      <c r="B106" s="144"/>
      <c r="C106" s="147"/>
      <c r="D106" s="150"/>
      <c r="E106" s="51"/>
      <c r="F106" s="38">
        <f t="shared" ref="F106:AG106" si="46">IF(F105="Р",8,"")</f>
        <v>8</v>
      </c>
      <c r="G106" s="70">
        <f t="shared" si="46"/>
        <v>8</v>
      </c>
      <c r="H106" s="70">
        <f t="shared" si="46"/>
        <v>8</v>
      </c>
      <c r="I106" s="70">
        <f t="shared" si="46"/>
        <v>8</v>
      </c>
      <c r="J106" s="70" t="str">
        <f t="shared" si="46"/>
        <v/>
      </c>
      <c r="K106" s="70" t="str">
        <f t="shared" si="46"/>
        <v/>
      </c>
      <c r="L106" s="70">
        <f t="shared" si="46"/>
        <v>8</v>
      </c>
      <c r="M106" s="70">
        <f t="shared" si="46"/>
        <v>8</v>
      </c>
      <c r="N106" s="70">
        <f t="shared" si="46"/>
        <v>8</v>
      </c>
      <c r="O106" s="70">
        <f t="shared" si="46"/>
        <v>8</v>
      </c>
      <c r="P106" s="70" t="str">
        <f t="shared" si="46"/>
        <v/>
      </c>
      <c r="Q106" s="70" t="str">
        <f t="shared" si="46"/>
        <v/>
      </c>
      <c r="R106" s="70">
        <f t="shared" si="46"/>
        <v>8</v>
      </c>
      <c r="S106" s="70">
        <f t="shared" si="46"/>
        <v>8</v>
      </c>
      <c r="T106" s="70">
        <f t="shared" si="46"/>
        <v>8</v>
      </c>
      <c r="U106" s="70">
        <f t="shared" si="46"/>
        <v>8</v>
      </c>
      <c r="V106" s="70" t="str">
        <f t="shared" si="46"/>
        <v/>
      </c>
      <c r="W106" s="70" t="str">
        <f t="shared" si="46"/>
        <v/>
      </c>
      <c r="X106" s="70">
        <f t="shared" si="46"/>
        <v>8</v>
      </c>
      <c r="Y106" s="70">
        <f t="shared" si="46"/>
        <v>8</v>
      </c>
      <c r="Z106" s="70">
        <f t="shared" si="46"/>
        <v>8</v>
      </c>
      <c r="AA106" s="70">
        <f t="shared" si="46"/>
        <v>8</v>
      </c>
      <c r="AB106" s="70" t="str">
        <f t="shared" si="46"/>
        <v/>
      </c>
      <c r="AC106" s="70" t="str">
        <f t="shared" si="46"/>
        <v/>
      </c>
      <c r="AD106" s="70">
        <f t="shared" si="46"/>
        <v>8</v>
      </c>
      <c r="AE106" s="70">
        <f t="shared" si="46"/>
        <v>8</v>
      </c>
      <c r="AF106" s="70">
        <f t="shared" si="46"/>
        <v>8</v>
      </c>
      <c r="AG106" s="70">
        <f t="shared" si="46"/>
        <v>8</v>
      </c>
      <c r="AH106" s="70"/>
      <c r="AI106" s="70"/>
      <c r="AJ106" s="70"/>
      <c r="AK106" s="162"/>
      <c r="AL106" s="156"/>
      <c r="AM106" s="127"/>
      <c r="AN106" s="130"/>
      <c r="AO106" s="133"/>
      <c r="AP106" s="136"/>
      <c r="AQ106" s="136"/>
      <c r="AR106" s="124"/>
      <c r="AS106" s="124"/>
      <c r="AT106" s="124"/>
      <c r="AU106" s="124"/>
      <c r="AV106" s="124"/>
      <c r="AW106" s="124"/>
      <c r="AX106" s="124"/>
      <c r="AY106" s="95"/>
      <c r="AZ106" s="95"/>
      <c r="BA106" s="98"/>
    </row>
    <row r="107" spans="1:53" ht="12.75" customHeight="1" x14ac:dyDescent="0.25">
      <c r="A107" s="141"/>
      <c r="B107" s="144"/>
      <c r="C107" s="147"/>
      <c r="D107" s="150"/>
      <c r="E107" s="51"/>
      <c r="F107" s="42" t="str">
        <f t="shared" ref="F107:AJ107" si="47">IF(F108&gt;0,"НУ","")</f>
        <v/>
      </c>
      <c r="G107" s="72" t="str">
        <f t="shared" si="47"/>
        <v/>
      </c>
      <c r="H107" s="72" t="str">
        <f t="shared" si="47"/>
        <v/>
      </c>
      <c r="I107" s="72" t="str">
        <f t="shared" si="47"/>
        <v/>
      </c>
      <c r="J107" s="72" t="str">
        <f t="shared" si="47"/>
        <v/>
      </c>
      <c r="K107" s="72" t="str">
        <f t="shared" si="47"/>
        <v/>
      </c>
      <c r="L107" s="72" t="str">
        <f t="shared" si="47"/>
        <v/>
      </c>
      <c r="M107" s="72" t="str">
        <f t="shared" si="47"/>
        <v/>
      </c>
      <c r="N107" s="72" t="str">
        <f t="shared" si="47"/>
        <v/>
      </c>
      <c r="O107" s="72" t="str">
        <f t="shared" si="47"/>
        <v/>
      </c>
      <c r="P107" s="72" t="str">
        <f t="shared" si="47"/>
        <v/>
      </c>
      <c r="Q107" s="72" t="str">
        <f t="shared" si="47"/>
        <v/>
      </c>
      <c r="R107" s="72" t="str">
        <f t="shared" si="47"/>
        <v/>
      </c>
      <c r="S107" s="72" t="str">
        <f t="shared" si="47"/>
        <v/>
      </c>
      <c r="T107" s="72" t="str">
        <f t="shared" si="47"/>
        <v/>
      </c>
      <c r="U107" s="72" t="str">
        <f t="shared" si="47"/>
        <v/>
      </c>
      <c r="V107" s="72" t="str">
        <f t="shared" si="47"/>
        <v/>
      </c>
      <c r="W107" s="72" t="str">
        <f t="shared" si="47"/>
        <v/>
      </c>
      <c r="X107" s="72" t="str">
        <f t="shared" si="47"/>
        <v/>
      </c>
      <c r="Y107" s="72" t="str">
        <f t="shared" si="47"/>
        <v/>
      </c>
      <c r="Z107" s="72" t="str">
        <f t="shared" si="47"/>
        <v/>
      </c>
      <c r="AA107" s="72" t="str">
        <f t="shared" si="47"/>
        <v/>
      </c>
      <c r="AB107" s="72" t="str">
        <f t="shared" si="47"/>
        <v/>
      </c>
      <c r="AC107" s="72" t="str">
        <f t="shared" si="47"/>
        <v/>
      </c>
      <c r="AD107" s="72" t="str">
        <f t="shared" si="47"/>
        <v/>
      </c>
      <c r="AE107" s="72" t="str">
        <f t="shared" si="47"/>
        <v/>
      </c>
      <c r="AF107" s="72" t="str">
        <f t="shared" si="47"/>
        <v/>
      </c>
      <c r="AG107" s="72" t="str">
        <f t="shared" si="47"/>
        <v/>
      </c>
      <c r="AH107" s="72" t="str">
        <f t="shared" si="47"/>
        <v/>
      </c>
      <c r="AI107" s="72" t="str">
        <f t="shared" si="47"/>
        <v/>
      </c>
      <c r="AJ107" s="72" t="str">
        <f t="shared" si="47"/>
        <v/>
      </c>
      <c r="AK107" s="162"/>
      <c r="AL107" s="156"/>
      <c r="AM107" s="127"/>
      <c r="AN107" s="130"/>
      <c r="AO107" s="133"/>
      <c r="AP107" s="136"/>
      <c r="AQ107" s="136"/>
      <c r="AR107" s="124"/>
      <c r="AS107" s="124"/>
      <c r="AT107" s="124"/>
      <c r="AU107" s="124"/>
      <c r="AV107" s="124"/>
      <c r="AW107" s="124"/>
      <c r="AX107" s="124"/>
      <c r="AY107" s="95"/>
      <c r="AZ107" s="95"/>
      <c r="BA107" s="98"/>
    </row>
    <row r="108" spans="1:53" ht="13.5" customHeight="1" thickBot="1" x14ac:dyDescent="0.3">
      <c r="A108" s="142"/>
      <c r="B108" s="145"/>
      <c r="C108" s="148"/>
      <c r="D108" s="151"/>
      <c r="E108" s="52"/>
      <c r="F108" s="47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163"/>
      <c r="AL108" s="157"/>
      <c r="AM108" s="128"/>
      <c r="AN108" s="131"/>
      <c r="AO108" s="134"/>
      <c r="AP108" s="137"/>
      <c r="AQ108" s="137"/>
      <c r="AR108" s="125"/>
      <c r="AS108" s="125"/>
      <c r="AT108" s="125"/>
      <c r="AU108" s="125"/>
      <c r="AV108" s="125"/>
      <c r="AW108" s="125"/>
      <c r="AX108" s="125"/>
      <c r="AY108" s="96"/>
      <c r="AZ108" s="96"/>
      <c r="BA108" s="99"/>
    </row>
    <row r="109" spans="1:53" ht="12.75" customHeight="1" x14ac:dyDescent="0.25">
      <c r="A109" s="140">
        <v>25</v>
      </c>
      <c r="B109" s="143" t="str">
        <f>IFERROR(VLOOKUP($C109,[1]Списки!$A$1:$C$3999,2,0),"")</f>
        <v/>
      </c>
      <c r="C109" s="146"/>
      <c r="D109" s="149" t="str">
        <f>IFERROR(VLOOKUP($C109,[1]Списки!$A$1:$C$3999,3,0),"")</f>
        <v/>
      </c>
      <c r="E109" s="50"/>
      <c r="F109" s="34" t="str">
        <f>VLOOKUP(F$11,[1]Графік!$I$5:$L$32,3,0)</f>
        <v>Р</v>
      </c>
      <c r="G109" s="35" t="str">
        <f>VLOOKUP(G$11,[1]Графік!$I$5:$L$32,3,0)</f>
        <v>Р</v>
      </c>
      <c r="H109" s="35" t="str">
        <f>VLOOKUP(H$11,[1]Графік!$I$5:$L$32,3,0)</f>
        <v>Р</v>
      </c>
      <c r="I109" s="35" t="str">
        <f>VLOOKUP(I$11,[1]Графік!$I$5:$L$32,3,0)</f>
        <v>Р</v>
      </c>
      <c r="J109" s="35" t="str">
        <f>VLOOKUP(J$11,[1]Графік!$I$5:$L$32,3,0)</f>
        <v>ВВ</v>
      </c>
      <c r="K109" s="35" t="str">
        <f>VLOOKUP(K$11,[1]Графік!$I$5:$L$32,3,0)</f>
        <v>ВВ</v>
      </c>
      <c r="L109" s="35" t="str">
        <f>VLOOKUP(L$11,[1]Графік!$I$5:$L$32,3,0)</f>
        <v>Р</v>
      </c>
      <c r="M109" s="35" t="str">
        <f>VLOOKUP(M$11,[1]Графік!$I$5:$L$32,3,0)</f>
        <v>Р</v>
      </c>
      <c r="N109" s="35" t="str">
        <f>VLOOKUP(N$11,[1]Графік!$I$5:$L$32,3,0)</f>
        <v>Р</v>
      </c>
      <c r="O109" s="35" t="str">
        <f>VLOOKUP(O$11,[1]Графік!$I$5:$L$32,3,0)</f>
        <v>Р</v>
      </c>
      <c r="P109" s="35" t="str">
        <f>VLOOKUP(P$11,[1]Графік!$I$5:$L$32,3,0)</f>
        <v>ВВ</v>
      </c>
      <c r="Q109" s="35" t="str">
        <f>VLOOKUP(Q$11,[1]Графік!$I$5:$L$32,3,0)</f>
        <v>ВВ</v>
      </c>
      <c r="R109" s="35" t="str">
        <f>VLOOKUP(R$11,[1]Графік!$I$5:$L$32,3,0)</f>
        <v>Р</v>
      </c>
      <c r="S109" s="35" t="str">
        <f>VLOOKUP(S$11,[1]Графік!$I$5:$L$32,3,0)</f>
        <v>Р</v>
      </c>
      <c r="T109" s="35" t="str">
        <f>VLOOKUP(T$11,[1]Графік!$I$5:$L$32,3,0)</f>
        <v>Р</v>
      </c>
      <c r="U109" s="35" t="str">
        <f>VLOOKUP(U$11,[1]Графік!$I$5:$L$32,3,0)</f>
        <v>Р</v>
      </c>
      <c r="V109" s="35" t="str">
        <f>VLOOKUP(V$11,[1]Графік!$I$5:$L$32,3,0)</f>
        <v>ВВ</v>
      </c>
      <c r="W109" s="35" t="str">
        <f>VLOOKUP(W$11,[1]Графік!$I$5:$L$32,3,0)</f>
        <v>ВВ</v>
      </c>
      <c r="X109" s="35" t="str">
        <f>VLOOKUP(X$11,[1]Графік!$I$5:$L$32,3,0)</f>
        <v>Р</v>
      </c>
      <c r="Y109" s="35" t="str">
        <f>VLOOKUP(Y$11,[1]Графік!$I$5:$L$32,3,0)</f>
        <v>Р</v>
      </c>
      <c r="Z109" s="35" t="str">
        <f>VLOOKUP(Z$11,[1]Графік!$I$5:$L$32,3,0)</f>
        <v>Р</v>
      </c>
      <c r="AA109" s="35" t="str">
        <f>VLOOKUP(AA$11,[1]Графік!$I$5:$L$32,3,0)</f>
        <v>Р</v>
      </c>
      <c r="AB109" s="35" t="str">
        <f>VLOOKUP(AB$11,[1]Графік!$I$5:$L$32,3,0)</f>
        <v>ВВ</v>
      </c>
      <c r="AC109" s="35" t="str">
        <f>VLOOKUP(AC$11,[1]Графік!$I$5:$L$32,3,0)</f>
        <v>ВВ</v>
      </c>
      <c r="AD109" s="35" t="str">
        <f>VLOOKUP(AD$11,[1]Графік!$I$5:$L$32,3,0)</f>
        <v>Р</v>
      </c>
      <c r="AE109" s="35" t="str">
        <f>VLOOKUP(AE$11,[1]Графік!$I$5:$L$32,3,0)</f>
        <v>Р</v>
      </c>
      <c r="AF109" s="35" t="str">
        <f>VLOOKUP(AF$11,[1]Графік!$I$5:$L$32,3,0)</f>
        <v>Р</v>
      </c>
      <c r="AG109" s="35" t="str">
        <f>VLOOKUP(AG$11,[1]Графік!$I$5:$L$32,3,0)</f>
        <v>Р</v>
      </c>
      <c r="AH109" s="35"/>
      <c r="AI109" s="35"/>
      <c r="AJ109" s="35"/>
      <c r="AK109" s="162">
        <f ca="1">SUMIF($F109:$AJ112,"Р",$F110:$AJ110)</f>
        <v>160</v>
      </c>
      <c r="AL109" s="156">
        <f ca="1">SUMIF($F111:$AJ112,"НУ",$F112:$AJ112)</f>
        <v>0</v>
      </c>
      <c r="AM109" s="127">
        <f ca="1">SUMIF(F109:AJ112,"РВ",F110:AJ110)</f>
        <v>0</v>
      </c>
      <c r="AN109" s="130">
        <f ca="1">AK109+AL109+AM109</f>
        <v>160</v>
      </c>
      <c r="AO109" s="133">
        <f ca="1">AK109/8</f>
        <v>20</v>
      </c>
      <c r="AP109" s="136">
        <f>COUNTIF($F109:$AJ112,"=ВВ")</f>
        <v>8</v>
      </c>
      <c r="AQ109" s="136">
        <f>COUNTIF($F109:$AJ112,"=В")</f>
        <v>0</v>
      </c>
      <c r="AR109" s="124">
        <f>COUNTIF($F109:$AJ112,"=НА")</f>
        <v>0</v>
      </c>
      <c r="AS109" s="124">
        <f>COUNTIF(F109:AJ112,"=ТН")</f>
        <v>0</v>
      </c>
      <c r="AT109" s="124">
        <f>COUNTIF($F109:$AJ112,"=ВД")</f>
        <v>0</v>
      </c>
      <c r="AU109" s="124">
        <f>COUNTIF($F109:$AJ112,"=ВП")</f>
        <v>0</v>
      </c>
      <c r="AV109" s="124">
        <f>COUNTIF($F109:$AJ112,"=ДД")</f>
        <v>0</v>
      </c>
      <c r="AW109" s="124">
        <f>COUNTIF($F109:$AJ112,"=П")</f>
        <v>0</v>
      </c>
      <c r="AX109" s="124">
        <f>COUNTIF($F109:$AJ112,"=ПР")</f>
        <v>0</v>
      </c>
      <c r="AY109" s="95">
        <f>COUNTIF($F109:$AJ112,"=І")</f>
        <v>0</v>
      </c>
      <c r="AZ109" s="95">
        <f>COUNTIF($F109:$AJ112,"=НЗ")</f>
        <v>0</v>
      </c>
      <c r="BA109" s="97" t="str">
        <f>IF(C109&gt;1,[1]Графік!$L$36,"")</f>
        <v/>
      </c>
    </row>
    <row r="110" spans="1:53" ht="12.75" customHeight="1" x14ac:dyDescent="0.25">
      <c r="A110" s="141"/>
      <c r="B110" s="144"/>
      <c r="C110" s="147"/>
      <c r="D110" s="150"/>
      <c r="E110" s="51"/>
      <c r="F110" s="38">
        <f t="shared" ref="F110:AG110" si="48">IF(F109="Р",8,"")</f>
        <v>8</v>
      </c>
      <c r="G110" s="70">
        <f t="shared" si="48"/>
        <v>8</v>
      </c>
      <c r="H110" s="70">
        <f t="shared" si="48"/>
        <v>8</v>
      </c>
      <c r="I110" s="70">
        <f t="shared" si="48"/>
        <v>8</v>
      </c>
      <c r="J110" s="70" t="str">
        <f t="shared" si="48"/>
        <v/>
      </c>
      <c r="K110" s="70" t="str">
        <f t="shared" si="48"/>
        <v/>
      </c>
      <c r="L110" s="70">
        <f t="shared" si="48"/>
        <v>8</v>
      </c>
      <c r="M110" s="70">
        <f t="shared" si="48"/>
        <v>8</v>
      </c>
      <c r="N110" s="70">
        <f t="shared" si="48"/>
        <v>8</v>
      </c>
      <c r="O110" s="70">
        <f t="shared" si="48"/>
        <v>8</v>
      </c>
      <c r="P110" s="70" t="str">
        <f t="shared" si="48"/>
        <v/>
      </c>
      <c r="Q110" s="70" t="str">
        <f t="shared" si="48"/>
        <v/>
      </c>
      <c r="R110" s="70">
        <f t="shared" si="48"/>
        <v>8</v>
      </c>
      <c r="S110" s="70">
        <f t="shared" si="48"/>
        <v>8</v>
      </c>
      <c r="T110" s="70">
        <f t="shared" si="48"/>
        <v>8</v>
      </c>
      <c r="U110" s="70">
        <f t="shared" si="48"/>
        <v>8</v>
      </c>
      <c r="V110" s="70" t="str">
        <f t="shared" si="48"/>
        <v/>
      </c>
      <c r="W110" s="70" t="str">
        <f t="shared" si="48"/>
        <v/>
      </c>
      <c r="X110" s="70">
        <f t="shared" si="48"/>
        <v>8</v>
      </c>
      <c r="Y110" s="70">
        <f t="shared" si="48"/>
        <v>8</v>
      </c>
      <c r="Z110" s="70">
        <f t="shared" si="48"/>
        <v>8</v>
      </c>
      <c r="AA110" s="70">
        <f t="shared" si="48"/>
        <v>8</v>
      </c>
      <c r="AB110" s="70" t="str">
        <f t="shared" si="48"/>
        <v/>
      </c>
      <c r="AC110" s="70" t="str">
        <f t="shared" si="48"/>
        <v/>
      </c>
      <c r="AD110" s="70">
        <f t="shared" si="48"/>
        <v>8</v>
      </c>
      <c r="AE110" s="70">
        <f t="shared" si="48"/>
        <v>8</v>
      </c>
      <c r="AF110" s="70">
        <f t="shared" si="48"/>
        <v>8</v>
      </c>
      <c r="AG110" s="70">
        <f t="shared" si="48"/>
        <v>8</v>
      </c>
      <c r="AH110" s="70"/>
      <c r="AI110" s="70"/>
      <c r="AJ110" s="70"/>
      <c r="AK110" s="162"/>
      <c r="AL110" s="156"/>
      <c r="AM110" s="127"/>
      <c r="AN110" s="130"/>
      <c r="AO110" s="133"/>
      <c r="AP110" s="136"/>
      <c r="AQ110" s="136"/>
      <c r="AR110" s="124"/>
      <c r="AS110" s="124"/>
      <c r="AT110" s="124"/>
      <c r="AU110" s="124"/>
      <c r="AV110" s="124"/>
      <c r="AW110" s="124"/>
      <c r="AX110" s="124"/>
      <c r="AY110" s="95"/>
      <c r="AZ110" s="95"/>
      <c r="BA110" s="98"/>
    </row>
    <row r="111" spans="1:53" ht="12.75" customHeight="1" x14ac:dyDescent="0.25">
      <c r="A111" s="141"/>
      <c r="B111" s="144"/>
      <c r="C111" s="147"/>
      <c r="D111" s="150"/>
      <c r="E111" s="51"/>
      <c r="F111" s="42" t="str">
        <f t="shared" ref="F111:AJ111" si="49">IF(F112&gt;0,"НУ","")</f>
        <v/>
      </c>
      <c r="G111" s="72" t="str">
        <f t="shared" si="49"/>
        <v/>
      </c>
      <c r="H111" s="72" t="str">
        <f t="shared" si="49"/>
        <v/>
      </c>
      <c r="I111" s="72" t="str">
        <f t="shared" si="49"/>
        <v/>
      </c>
      <c r="J111" s="72" t="str">
        <f t="shared" si="49"/>
        <v/>
      </c>
      <c r="K111" s="72" t="str">
        <f t="shared" si="49"/>
        <v/>
      </c>
      <c r="L111" s="72" t="str">
        <f t="shared" si="49"/>
        <v/>
      </c>
      <c r="M111" s="72" t="str">
        <f t="shared" si="49"/>
        <v/>
      </c>
      <c r="N111" s="72" t="str">
        <f t="shared" si="49"/>
        <v/>
      </c>
      <c r="O111" s="72" t="str">
        <f t="shared" si="49"/>
        <v/>
      </c>
      <c r="P111" s="72" t="str">
        <f t="shared" si="49"/>
        <v/>
      </c>
      <c r="Q111" s="72" t="str">
        <f t="shared" si="49"/>
        <v/>
      </c>
      <c r="R111" s="72" t="str">
        <f t="shared" si="49"/>
        <v/>
      </c>
      <c r="S111" s="72" t="str">
        <f t="shared" si="49"/>
        <v/>
      </c>
      <c r="T111" s="72" t="str">
        <f t="shared" si="49"/>
        <v/>
      </c>
      <c r="U111" s="72" t="str">
        <f t="shared" si="49"/>
        <v/>
      </c>
      <c r="V111" s="72" t="str">
        <f t="shared" si="49"/>
        <v/>
      </c>
      <c r="W111" s="72" t="str">
        <f t="shared" si="49"/>
        <v/>
      </c>
      <c r="X111" s="72" t="str">
        <f t="shared" si="49"/>
        <v/>
      </c>
      <c r="Y111" s="72" t="str">
        <f t="shared" si="49"/>
        <v/>
      </c>
      <c r="Z111" s="72" t="str">
        <f t="shared" si="49"/>
        <v/>
      </c>
      <c r="AA111" s="72" t="str">
        <f t="shared" si="49"/>
        <v/>
      </c>
      <c r="AB111" s="72" t="str">
        <f t="shared" si="49"/>
        <v/>
      </c>
      <c r="AC111" s="72" t="str">
        <f t="shared" si="49"/>
        <v/>
      </c>
      <c r="AD111" s="72" t="str">
        <f t="shared" si="49"/>
        <v/>
      </c>
      <c r="AE111" s="72" t="str">
        <f t="shared" si="49"/>
        <v/>
      </c>
      <c r="AF111" s="72" t="str">
        <f t="shared" si="49"/>
        <v/>
      </c>
      <c r="AG111" s="72" t="str">
        <f t="shared" si="49"/>
        <v/>
      </c>
      <c r="AH111" s="72" t="str">
        <f t="shared" si="49"/>
        <v/>
      </c>
      <c r="AI111" s="72" t="str">
        <f t="shared" si="49"/>
        <v/>
      </c>
      <c r="AJ111" s="72" t="str">
        <f t="shared" si="49"/>
        <v/>
      </c>
      <c r="AK111" s="162"/>
      <c r="AL111" s="156"/>
      <c r="AM111" s="127"/>
      <c r="AN111" s="130"/>
      <c r="AO111" s="133"/>
      <c r="AP111" s="136"/>
      <c r="AQ111" s="136"/>
      <c r="AR111" s="124"/>
      <c r="AS111" s="124"/>
      <c r="AT111" s="124"/>
      <c r="AU111" s="124"/>
      <c r="AV111" s="124"/>
      <c r="AW111" s="124"/>
      <c r="AX111" s="124"/>
      <c r="AY111" s="95"/>
      <c r="AZ111" s="95"/>
      <c r="BA111" s="98"/>
    </row>
    <row r="112" spans="1:53" ht="13.5" customHeight="1" thickBot="1" x14ac:dyDescent="0.3">
      <c r="A112" s="142"/>
      <c r="B112" s="145"/>
      <c r="C112" s="148"/>
      <c r="D112" s="151"/>
      <c r="E112" s="52"/>
      <c r="F112" s="47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163"/>
      <c r="AL112" s="157"/>
      <c r="AM112" s="128"/>
      <c r="AN112" s="131"/>
      <c r="AO112" s="134"/>
      <c r="AP112" s="137"/>
      <c r="AQ112" s="137"/>
      <c r="AR112" s="125"/>
      <c r="AS112" s="125"/>
      <c r="AT112" s="125"/>
      <c r="AU112" s="125"/>
      <c r="AV112" s="125"/>
      <c r="AW112" s="125"/>
      <c r="AX112" s="125"/>
      <c r="AY112" s="96"/>
      <c r="AZ112" s="96"/>
      <c r="BA112" s="99"/>
    </row>
    <row r="113" spans="1:53" ht="12.75" customHeight="1" x14ac:dyDescent="0.25">
      <c r="A113" s="140">
        <v>26</v>
      </c>
      <c r="B113" s="143" t="str">
        <f>IFERROR(VLOOKUP($C113,[1]Списки!$A$1:$C$3999,2,0),"")</f>
        <v/>
      </c>
      <c r="C113" s="146"/>
      <c r="D113" s="149" t="str">
        <f>IFERROR(VLOOKUP($C113,[1]Списки!$A$1:$C$3999,3,0),"")</f>
        <v/>
      </c>
      <c r="E113" s="50"/>
      <c r="F113" s="34" t="str">
        <f>VLOOKUP(F$11,[1]Графік!$I$5:$L$32,3,0)</f>
        <v>Р</v>
      </c>
      <c r="G113" s="35" t="str">
        <f>VLOOKUP(G$11,[1]Графік!$I$5:$L$32,3,0)</f>
        <v>Р</v>
      </c>
      <c r="H113" s="35" t="str">
        <f>VLOOKUP(H$11,[1]Графік!$I$5:$L$32,3,0)</f>
        <v>Р</v>
      </c>
      <c r="I113" s="35" t="str">
        <f>VLOOKUP(I$11,[1]Графік!$I$5:$L$32,3,0)</f>
        <v>Р</v>
      </c>
      <c r="J113" s="35" t="str">
        <f>VLOOKUP(J$11,[1]Графік!$I$5:$L$32,3,0)</f>
        <v>ВВ</v>
      </c>
      <c r="K113" s="35" t="str">
        <f>VLOOKUP(K$11,[1]Графік!$I$5:$L$32,3,0)</f>
        <v>ВВ</v>
      </c>
      <c r="L113" s="35" t="str">
        <f>VLOOKUP(L$11,[1]Графік!$I$5:$L$32,3,0)</f>
        <v>Р</v>
      </c>
      <c r="M113" s="35" t="str">
        <f>VLOOKUP(M$11,[1]Графік!$I$5:$L$32,3,0)</f>
        <v>Р</v>
      </c>
      <c r="N113" s="35" t="str">
        <f>VLOOKUP(N$11,[1]Графік!$I$5:$L$32,3,0)</f>
        <v>Р</v>
      </c>
      <c r="O113" s="35" t="str">
        <f>VLOOKUP(O$11,[1]Графік!$I$5:$L$32,3,0)</f>
        <v>Р</v>
      </c>
      <c r="P113" s="35" t="str">
        <f>VLOOKUP(P$11,[1]Графік!$I$5:$L$32,3,0)</f>
        <v>ВВ</v>
      </c>
      <c r="Q113" s="35" t="str">
        <f>VLOOKUP(Q$11,[1]Графік!$I$5:$L$32,3,0)</f>
        <v>ВВ</v>
      </c>
      <c r="R113" s="35" t="str">
        <f>VLOOKUP(R$11,[1]Графік!$I$5:$L$32,3,0)</f>
        <v>Р</v>
      </c>
      <c r="S113" s="35" t="str">
        <f>VLOOKUP(S$11,[1]Графік!$I$5:$L$32,3,0)</f>
        <v>Р</v>
      </c>
      <c r="T113" s="35" t="str">
        <f>VLOOKUP(T$11,[1]Графік!$I$5:$L$32,3,0)</f>
        <v>Р</v>
      </c>
      <c r="U113" s="35" t="str">
        <f>VLOOKUP(U$11,[1]Графік!$I$5:$L$32,3,0)</f>
        <v>Р</v>
      </c>
      <c r="V113" s="35" t="str">
        <f>VLOOKUP(V$11,[1]Графік!$I$5:$L$32,3,0)</f>
        <v>ВВ</v>
      </c>
      <c r="W113" s="35" t="str">
        <f>VLOOKUP(W$11,[1]Графік!$I$5:$L$32,3,0)</f>
        <v>ВВ</v>
      </c>
      <c r="X113" s="35" t="str">
        <f>VLOOKUP(X$11,[1]Графік!$I$5:$L$32,3,0)</f>
        <v>Р</v>
      </c>
      <c r="Y113" s="35" t="str">
        <f>VLOOKUP(Y$11,[1]Графік!$I$5:$L$32,3,0)</f>
        <v>Р</v>
      </c>
      <c r="Z113" s="35" t="str">
        <f>VLOOKUP(Z$11,[1]Графік!$I$5:$L$32,3,0)</f>
        <v>Р</v>
      </c>
      <c r="AA113" s="35" t="str">
        <f>VLOOKUP(AA$11,[1]Графік!$I$5:$L$32,3,0)</f>
        <v>Р</v>
      </c>
      <c r="AB113" s="35" t="str">
        <f>VLOOKUP(AB$11,[1]Графік!$I$5:$L$32,3,0)</f>
        <v>ВВ</v>
      </c>
      <c r="AC113" s="35" t="str">
        <f>VLOOKUP(AC$11,[1]Графік!$I$5:$L$32,3,0)</f>
        <v>ВВ</v>
      </c>
      <c r="AD113" s="35" t="str">
        <f>VLOOKUP(AD$11,[1]Графік!$I$5:$L$32,3,0)</f>
        <v>Р</v>
      </c>
      <c r="AE113" s="35" t="str">
        <f>VLOOKUP(AE$11,[1]Графік!$I$5:$L$32,3,0)</f>
        <v>Р</v>
      </c>
      <c r="AF113" s="35" t="str">
        <f>VLOOKUP(AF$11,[1]Графік!$I$5:$L$32,3,0)</f>
        <v>Р</v>
      </c>
      <c r="AG113" s="35" t="str">
        <f>VLOOKUP(AG$11,[1]Графік!$I$5:$L$32,3,0)</f>
        <v>Р</v>
      </c>
      <c r="AH113" s="35"/>
      <c r="AI113" s="35"/>
      <c r="AJ113" s="35"/>
      <c r="AK113" s="162">
        <f ca="1">SUMIF($F113:$AJ116,"Р",$F114:$AJ114)</f>
        <v>160</v>
      </c>
      <c r="AL113" s="156">
        <f ca="1">SUMIF($F115:$AJ116,"НУ",$F116:$AJ116)</f>
        <v>0</v>
      </c>
      <c r="AM113" s="127">
        <f ca="1">SUMIF(F113:AJ116,"РВ",F114:AJ114)</f>
        <v>0</v>
      </c>
      <c r="AN113" s="130">
        <f ca="1">AK113+AL113+AM113</f>
        <v>160</v>
      </c>
      <c r="AO113" s="133">
        <f ca="1">AK113/8</f>
        <v>20</v>
      </c>
      <c r="AP113" s="136">
        <f>COUNTIF($F113:$AJ116,"=ВВ")</f>
        <v>8</v>
      </c>
      <c r="AQ113" s="136">
        <f>COUNTIF($F113:$AJ116,"=В")</f>
        <v>0</v>
      </c>
      <c r="AR113" s="124">
        <f>COUNTIF($F113:$AJ116,"=НА")</f>
        <v>0</v>
      </c>
      <c r="AS113" s="124">
        <f>COUNTIF(F113:AJ116,"=ТН")</f>
        <v>0</v>
      </c>
      <c r="AT113" s="124">
        <f>COUNTIF($F113:$AJ116,"=ВД")</f>
        <v>0</v>
      </c>
      <c r="AU113" s="124">
        <f>COUNTIF($F113:$AJ116,"=ВП")</f>
        <v>0</v>
      </c>
      <c r="AV113" s="124">
        <f>COUNTIF($F113:$AJ116,"=ДД")</f>
        <v>0</v>
      </c>
      <c r="AW113" s="124">
        <f>COUNTIF($F113:$AJ116,"=П")</f>
        <v>0</v>
      </c>
      <c r="AX113" s="124">
        <f>COUNTIF($F113:$AJ116,"=ПР")</f>
        <v>0</v>
      </c>
      <c r="AY113" s="95">
        <f>COUNTIF($F113:$AJ116,"=І")</f>
        <v>0</v>
      </c>
      <c r="AZ113" s="95">
        <f>COUNTIF($F113:$AJ116,"=НЗ")</f>
        <v>0</v>
      </c>
      <c r="BA113" s="97" t="str">
        <f>IF(C113&gt;1,[1]Графік!$L$36,"")</f>
        <v/>
      </c>
    </row>
    <row r="114" spans="1:53" ht="12.75" customHeight="1" x14ac:dyDescent="0.25">
      <c r="A114" s="141"/>
      <c r="B114" s="144"/>
      <c r="C114" s="147"/>
      <c r="D114" s="150"/>
      <c r="E114" s="51"/>
      <c r="F114" s="38">
        <f t="shared" ref="F114:AG114" si="50">IF(F113="Р",8,"")</f>
        <v>8</v>
      </c>
      <c r="G114" s="70">
        <f t="shared" si="50"/>
        <v>8</v>
      </c>
      <c r="H114" s="70">
        <f t="shared" si="50"/>
        <v>8</v>
      </c>
      <c r="I114" s="70">
        <f t="shared" si="50"/>
        <v>8</v>
      </c>
      <c r="J114" s="70" t="str">
        <f t="shared" si="50"/>
        <v/>
      </c>
      <c r="K114" s="70" t="str">
        <f t="shared" si="50"/>
        <v/>
      </c>
      <c r="L114" s="70">
        <f t="shared" si="50"/>
        <v>8</v>
      </c>
      <c r="M114" s="70">
        <f t="shared" si="50"/>
        <v>8</v>
      </c>
      <c r="N114" s="70">
        <f t="shared" si="50"/>
        <v>8</v>
      </c>
      <c r="O114" s="70">
        <f t="shared" si="50"/>
        <v>8</v>
      </c>
      <c r="P114" s="70" t="str">
        <f t="shared" si="50"/>
        <v/>
      </c>
      <c r="Q114" s="70" t="str">
        <f t="shared" si="50"/>
        <v/>
      </c>
      <c r="R114" s="70">
        <f t="shared" si="50"/>
        <v>8</v>
      </c>
      <c r="S114" s="70">
        <f t="shared" si="50"/>
        <v>8</v>
      </c>
      <c r="T114" s="70">
        <f t="shared" si="50"/>
        <v>8</v>
      </c>
      <c r="U114" s="70">
        <f t="shared" si="50"/>
        <v>8</v>
      </c>
      <c r="V114" s="70" t="str">
        <f t="shared" si="50"/>
        <v/>
      </c>
      <c r="W114" s="70" t="str">
        <f t="shared" si="50"/>
        <v/>
      </c>
      <c r="X114" s="70">
        <f t="shared" si="50"/>
        <v>8</v>
      </c>
      <c r="Y114" s="70">
        <f t="shared" si="50"/>
        <v>8</v>
      </c>
      <c r="Z114" s="70">
        <f t="shared" si="50"/>
        <v>8</v>
      </c>
      <c r="AA114" s="70">
        <f t="shared" si="50"/>
        <v>8</v>
      </c>
      <c r="AB114" s="70" t="str">
        <f t="shared" si="50"/>
        <v/>
      </c>
      <c r="AC114" s="70" t="str">
        <f t="shared" si="50"/>
        <v/>
      </c>
      <c r="AD114" s="70">
        <f t="shared" si="50"/>
        <v>8</v>
      </c>
      <c r="AE114" s="70">
        <f t="shared" si="50"/>
        <v>8</v>
      </c>
      <c r="AF114" s="70">
        <f t="shared" si="50"/>
        <v>8</v>
      </c>
      <c r="AG114" s="70">
        <f t="shared" si="50"/>
        <v>8</v>
      </c>
      <c r="AH114" s="70"/>
      <c r="AI114" s="70"/>
      <c r="AJ114" s="70"/>
      <c r="AK114" s="162"/>
      <c r="AL114" s="156"/>
      <c r="AM114" s="127"/>
      <c r="AN114" s="130"/>
      <c r="AO114" s="133"/>
      <c r="AP114" s="136"/>
      <c r="AQ114" s="136"/>
      <c r="AR114" s="124"/>
      <c r="AS114" s="124"/>
      <c r="AT114" s="124"/>
      <c r="AU114" s="124"/>
      <c r="AV114" s="124"/>
      <c r="AW114" s="124"/>
      <c r="AX114" s="124"/>
      <c r="AY114" s="95"/>
      <c r="AZ114" s="95"/>
      <c r="BA114" s="98"/>
    </row>
    <row r="115" spans="1:53" ht="12.75" customHeight="1" x14ac:dyDescent="0.25">
      <c r="A115" s="141"/>
      <c r="B115" s="144"/>
      <c r="C115" s="147"/>
      <c r="D115" s="150"/>
      <c r="E115" s="51"/>
      <c r="F115" s="42" t="str">
        <f t="shared" ref="F115:AJ115" si="51">IF(F116&gt;0,"НУ","")</f>
        <v/>
      </c>
      <c r="G115" s="72" t="str">
        <f t="shared" si="51"/>
        <v/>
      </c>
      <c r="H115" s="72" t="str">
        <f t="shared" si="51"/>
        <v/>
      </c>
      <c r="I115" s="72" t="str">
        <f t="shared" si="51"/>
        <v/>
      </c>
      <c r="J115" s="72" t="str">
        <f t="shared" si="51"/>
        <v/>
      </c>
      <c r="K115" s="72" t="str">
        <f t="shared" si="51"/>
        <v/>
      </c>
      <c r="L115" s="72" t="str">
        <f t="shared" si="51"/>
        <v/>
      </c>
      <c r="M115" s="72" t="str">
        <f t="shared" si="51"/>
        <v/>
      </c>
      <c r="N115" s="72" t="str">
        <f t="shared" si="51"/>
        <v/>
      </c>
      <c r="O115" s="72" t="str">
        <f t="shared" si="51"/>
        <v/>
      </c>
      <c r="P115" s="72" t="str">
        <f t="shared" si="51"/>
        <v/>
      </c>
      <c r="Q115" s="72" t="str">
        <f t="shared" si="51"/>
        <v/>
      </c>
      <c r="R115" s="72" t="str">
        <f t="shared" si="51"/>
        <v/>
      </c>
      <c r="S115" s="72" t="str">
        <f t="shared" si="51"/>
        <v/>
      </c>
      <c r="T115" s="72" t="str">
        <f t="shared" si="51"/>
        <v/>
      </c>
      <c r="U115" s="72" t="str">
        <f t="shared" si="51"/>
        <v/>
      </c>
      <c r="V115" s="72" t="str">
        <f t="shared" si="51"/>
        <v/>
      </c>
      <c r="W115" s="72" t="str">
        <f t="shared" si="51"/>
        <v/>
      </c>
      <c r="X115" s="72" t="str">
        <f t="shared" si="51"/>
        <v/>
      </c>
      <c r="Y115" s="72" t="str">
        <f t="shared" si="51"/>
        <v/>
      </c>
      <c r="Z115" s="72" t="str">
        <f t="shared" si="51"/>
        <v/>
      </c>
      <c r="AA115" s="72" t="str">
        <f t="shared" si="51"/>
        <v/>
      </c>
      <c r="AB115" s="72" t="str">
        <f t="shared" si="51"/>
        <v/>
      </c>
      <c r="AC115" s="72" t="str">
        <f t="shared" si="51"/>
        <v/>
      </c>
      <c r="AD115" s="72" t="str">
        <f t="shared" si="51"/>
        <v/>
      </c>
      <c r="AE115" s="72" t="str">
        <f t="shared" si="51"/>
        <v/>
      </c>
      <c r="AF115" s="72" t="str">
        <f t="shared" si="51"/>
        <v/>
      </c>
      <c r="AG115" s="72" t="str">
        <f t="shared" si="51"/>
        <v/>
      </c>
      <c r="AH115" s="72" t="str">
        <f t="shared" si="51"/>
        <v/>
      </c>
      <c r="AI115" s="72" t="str">
        <f t="shared" si="51"/>
        <v/>
      </c>
      <c r="AJ115" s="72" t="str">
        <f t="shared" si="51"/>
        <v/>
      </c>
      <c r="AK115" s="162"/>
      <c r="AL115" s="156"/>
      <c r="AM115" s="127"/>
      <c r="AN115" s="130"/>
      <c r="AO115" s="133"/>
      <c r="AP115" s="136"/>
      <c r="AQ115" s="136"/>
      <c r="AR115" s="124"/>
      <c r="AS115" s="124"/>
      <c r="AT115" s="124"/>
      <c r="AU115" s="124"/>
      <c r="AV115" s="124"/>
      <c r="AW115" s="124"/>
      <c r="AX115" s="124"/>
      <c r="AY115" s="95"/>
      <c r="AZ115" s="95"/>
      <c r="BA115" s="98"/>
    </row>
    <row r="116" spans="1:53" ht="13.5" customHeight="1" thickBot="1" x14ac:dyDescent="0.3">
      <c r="A116" s="142"/>
      <c r="B116" s="145"/>
      <c r="C116" s="148"/>
      <c r="D116" s="151"/>
      <c r="E116" s="52"/>
      <c r="F116" s="47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163"/>
      <c r="AL116" s="157"/>
      <c r="AM116" s="128"/>
      <c r="AN116" s="131"/>
      <c r="AO116" s="134"/>
      <c r="AP116" s="137"/>
      <c r="AQ116" s="137"/>
      <c r="AR116" s="125"/>
      <c r="AS116" s="125"/>
      <c r="AT116" s="125"/>
      <c r="AU116" s="125"/>
      <c r="AV116" s="125"/>
      <c r="AW116" s="125"/>
      <c r="AX116" s="125"/>
      <c r="AY116" s="96"/>
      <c r="AZ116" s="96"/>
      <c r="BA116" s="99"/>
    </row>
    <row r="117" spans="1:53" ht="12.75" customHeight="1" x14ac:dyDescent="0.25">
      <c r="A117" s="140">
        <v>27</v>
      </c>
      <c r="B117" s="143" t="str">
        <f>IFERROR(VLOOKUP($C117,[1]Списки!$A$1:$C$3999,2,0),"")</f>
        <v/>
      </c>
      <c r="C117" s="146"/>
      <c r="D117" s="149" t="str">
        <f>IFERROR(VLOOKUP($C117,[1]Списки!$A$1:$C$3999,3,0),"")</f>
        <v/>
      </c>
      <c r="E117" s="50"/>
      <c r="F117" s="34" t="str">
        <f>VLOOKUP(F$11,[1]Графік!$I$5:$L$32,3,0)</f>
        <v>Р</v>
      </c>
      <c r="G117" s="35" t="str">
        <f>VLOOKUP(G$11,[1]Графік!$I$5:$L$32,3,0)</f>
        <v>Р</v>
      </c>
      <c r="H117" s="35" t="str">
        <f>VLOOKUP(H$11,[1]Графік!$I$5:$L$32,3,0)</f>
        <v>Р</v>
      </c>
      <c r="I117" s="35" t="str">
        <f>VLOOKUP(I$11,[1]Графік!$I$5:$L$32,3,0)</f>
        <v>Р</v>
      </c>
      <c r="J117" s="35" t="str">
        <f>VLOOKUP(J$11,[1]Графік!$I$5:$L$32,3,0)</f>
        <v>ВВ</v>
      </c>
      <c r="K117" s="35" t="str">
        <f>VLOOKUP(K$11,[1]Графік!$I$5:$L$32,3,0)</f>
        <v>ВВ</v>
      </c>
      <c r="L117" s="35" t="str">
        <f>VLOOKUP(L$11,[1]Графік!$I$5:$L$32,3,0)</f>
        <v>Р</v>
      </c>
      <c r="M117" s="35" t="str">
        <f>VLOOKUP(M$11,[1]Графік!$I$5:$L$32,3,0)</f>
        <v>Р</v>
      </c>
      <c r="N117" s="35" t="str">
        <f>VLOOKUP(N$11,[1]Графік!$I$5:$L$32,3,0)</f>
        <v>Р</v>
      </c>
      <c r="O117" s="35" t="str">
        <f>VLOOKUP(O$11,[1]Графік!$I$5:$L$32,3,0)</f>
        <v>Р</v>
      </c>
      <c r="P117" s="35" t="str">
        <f>VLOOKUP(P$11,[1]Графік!$I$5:$L$32,3,0)</f>
        <v>ВВ</v>
      </c>
      <c r="Q117" s="35" t="str">
        <f>VLOOKUP(Q$11,[1]Графік!$I$5:$L$32,3,0)</f>
        <v>ВВ</v>
      </c>
      <c r="R117" s="35" t="str">
        <f>VLOOKUP(R$11,[1]Графік!$I$5:$L$32,3,0)</f>
        <v>Р</v>
      </c>
      <c r="S117" s="35" t="str">
        <f>VLOOKUP(S$11,[1]Графік!$I$5:$L$32,3,0)</f>
        <v>Р</v>
      </c>
      <c r="T117" s="35" t="str">
        <f>VLOOKUP(T$11,[1]Графік!$I$5:$L$32,3,0)</f>
        <v>Р</v>
      </c>
      <c r="U117" s="35" t="str">
        <f>VLOOKUP(U$11,[1]Графік!$I$5:$L$32,3,0)</f>
        <v>Р</v>
      </c>
      <c r="V117" s="35" t="str">
        <f>VLOOKUP(V$11,[1]Графік!$I$5:$L$32,3,0)</f>
        <v>ВВ</v>
      </c>
      <c r="W117" s="35" t="str">
        <f>VLOOKUP(W$11,[1]Графік!$I$5:$L$32,3,0)</f>
        <v>ВВ</v>
      </c>
      <c r="X117" s="35" t="str">
        <f>VLOOKUP(X$11,[1]Графік!$I$5:$L$32,3,0)</f>
        <v>Р</v>
      </c>
      <c r="Y117" s="35" t="str">
        <f>VLOOKUP(Y$11,[1]Графік!$I$5:$L$32,3,0)</f>
        <v>Р</v>
      </c>
      <c r="Z117" s="35" t="str">
        <f>VLOOKUP(Z$11,[1]Графік!$I$5:$L$32,3,0)</f>
        <v>Р</v>
      </c>
      <c r="AA117" s="35" t="str">
        <f>VLOOKUP(AA$11,[1]Графік!$I$5:$L$32,3,0)</f>
        <v>Р</v>
      </c>
      <c r="AB117" s="35" t="str">
        <f>VLOOKUP(AB$11,[1]Графік!$I$5:$L$32,3,0)</f>
        <v>ВВ</v>
      </c>
      <c r="AC117" s="35" t="str">
        <f>VLOOKUP(AC$11,[1]Графік!$I$5:$L$32,3,0)</f>
        <v>ВВ</v>
      </c>
      <c r="AD117" s="35" t="str">
        <f>VLOOKUP(AD$11,[1]Графік!$I$5:$L$32,3,0)</f>
        <v>Р</v>
      </c>
      <c r="AE117" s="35" t="str">
        <f>VLOOKUP(AE$11,[1]Графік!$I$5:$L$32,3,0)</f>
        <v>Р</v>
      </c>
      <c r="AF117" s="35" t="str">
        <f>VLOOKUP(AF$11,[1]Графік!$I$5:$L$32,3,0)</f>
        <v>Р</v>
      </c>
      <c r="AG117" s="35" t="str">
        <f>VLOOKUP(AG$11,[1]Графік!$I$5:$L$32,3,0)</f>
        <v>Р</v>
      </c>
      <c r="AH117" s="35"/>
      <c r="AI117" s="35"/>
      <c r="AJ117" s="35"/>
      <c r="AK117" s="162">
        <f ca="1">SUMIF($F117:$AJ120,"Р",$F118:$AJ118)</f>
        <v>160</v>
      </c>
      <c r="AL117" s="156">
        <f ca="1">SUMIF($F119:$AJ120,"НУ",$F120:$AJ120)</f>
        <v>0</v>
      </c>
      <c r="AM117" s="127">
        <f ca="1">SUMIF(F117:AJ120,"РВ",F118:AJ118)</f>
        <v>0</v>
      </c>
      <c r="AN117" s="130">
        <f ca="1">AK117+AL117+AM117</f>
        <v>160</v>
      </c>
      <c r="AO117" s="133">
        <f ca="1">AK117/8</f>
        <v>20</v>
      </c>
      <c r="AP117" s="136">
        <f>COUNTIF($F117:$AJ120,"=ВВ")</f>
        <v>8</v>
      </c>
      <c r="AQ117" s="136">
        <f>COUNTIF($F117:$AJ120,"=В")</f>
        <v>0</v>
      </c>
      <c r="AR117" s="124">
        <f>COUNTIF($F117:$AJ120,"=НА")</f>
        <v>0</v>
      </c>
      <c r="AS117" s="124">
        <f>COUNTIF(F117:AJ120,"=ТН")</f>
        <v>0</v>
      </c>
      <c r="AT117" s="124">
        <f>COUNTIF($F117:$AJ120,"=ВД")</f>
        <v>0</v>
      </c>
      <c r="AU117" s="124">
        <f>COUNTIF($F117:$AJ120,"=ВП")</f>
        <v>0</v>
      </c>
      <c r="AV117" s="124">
        <f>COUNTIF($F117:$AJ120,"=ДД")</f>
        <v>0</v>
      </c>
      <c r="AW117" s="124">
        <f>COUNTIF($F117:$AJ120,"=П")</f>
        <v>0</v>
      </c>
      <c r="AX117" s="124">
        <f>COUNTIF($F117:$AJ120,"=ПР")</f>
        <v>0</v>
      </c>
      <c r="AY117" s="95">
        <f>COUNTIF($F117:$AJ120,"=І")</f>
        <v>0</v>
      </c>
      <c r="AZ117" s="95">
        <f>COUNTIF($F117:$AJ120,"=НЗ")</f>
        <v>0</v>
      </c>
      <c r="BA117" s="97" t="str">
        <f>IF(C117&gt;1,[1]Графік!$L$36,"")</f>
        <v/>
      </c>
    </row>
    <row r="118" spans="1:53" ht="12.75" customHeight="1" x14ac:dyDescent="0.25">
      <c r="A118" s="141"/>
      <c r="B118" s="144"/>
      <c r="C118" s="147"/>
      <c r="D118" s="150"/>
      <c r="E118" s="51"/>
      <c r="F118" s="38">
        <f t="shared" ref="F118:AG118" si="52">IF(F117="Р",8,"")</f>
        <v>8</v>
      </c>
      <c r="G118" s="70">
        <f t="shared" si="52"/>
        <v>8</v>
      </c>
      <c r="H118" s="70">
        <f t="shared" si="52"/>
        <v>8</v>
      </c>
      <c r="I118" s="70">
        <f t="shared" si="52"/>
        <v>8</v>
      </c>
      <c r="J118" s="70" t="str">
        <f t="shared" si="52"/>
        <v/>
      </c>
      <c r="K118" s="70" t="str">
        <f t="shared" si="52"/>
        <v/>
      </c>
      <c r="L118" s="70">
        <f t="shared" si="52"/>
        <v>8</v>
      </c>
      <c r="M118" s="70">
        <f t="shared" si="52"/>
        <v>8</v>
      </c>
      <c r="N118" s="70">
        <f t="shared" si="52"/>
        <v>8</v>
      </c>
      <c r="O118" s="70">
        <f t="shared" si="52"/>
        <v>8</v>
      </c>
      <c r="P118" s="70" t="str">
        <f t="shared" si="52"/>
        <v/>
      </c>
      <c r="Q118" s="70" t="str">
        <f t="shared" si="52"/>
        <v/>
      </c>
      <c r="R118" s="70">
        <f t="shared" si="52"/>
        <v>8</v>
      </c>
      <c r="S118" s="70">
        <f t="shared" si="52"/>
        <v>8</v>
      </c>
      <c r="T118" s="70">
        <f t="shared" si="52"/>
        <v>8</v>
      </c>
      <c r="U118" s="70">
        <f t="shared" si="52"/>
        <v>8</v>
      </c>
      <c r="V118" s="70" t="str">
        <f t="shared" si="52"/>
        <v/>
      </c>
      <c r="W118" s="70" t="str">
        <f t="shared" si="52"/>
        <v/>
      </c>
      <c r="X118" s="70">
        <f t="shared" si="52"/>
        <v>8</v>
      </c>
      <c r="Y118" s="70">
        <f t="shared" si="52"/>
        <v>8</v>
      </c>
      <c r="Z118" s="70">
        <f t="shared" si="52"/>
        <v>8</v>
      </c>
      <c r="AA118" s="70">
        <f t="shared" si="52"/>
        <v>8</v>
      </c>
      <c r="AB118" s="70" t="str">
        <f t="shared" si="52"/>
        <v/>
      </c>
      <c r="AC118" s="70" t="str">
        <f t="shared" si="52"/>
        <v/>
      </c>
      <c r="AD118" s="70">
        <f t="shared" si="52"/>
        <v>8</v>
      </c>
      <c r="AE118" s="70">
        <f t="shared" si="52"/>
        <v>8</v>
      </c>
      <c r="AF118" s="70">
        <f t="shared" si="52"/>
        <v>8</v>
      </c>
      <c r="AG118" s="70">
        <f t="shared" si="52"/>
        <v>8</v>
      </c>
      <c r="AH118" s="70"/>
      <c r="AI118" s="70"/>
      <c r="AJ118" s="70"/>
      <c r="AK118" s="162"/>
      <c r="AL118" s="156"/>
      <c r="AM118" s="127"/>
      <c r="AN118" s="130"/>
      <c r="AO118" s="133"/>
      <c r="AP118" s="136"/>
      <c r="AQ118" s="136"/>
      <c r="AR118" s="124"/>
      <c r="AS118" s="124"/>
      <c r="AT118" s="124"/>
      <c r="AU118" s="124"/>
      <c r="AV118" s="124"/>
      <c r="AW118" s="124"/>
      <c r="AX118" s="124"/>
      <c r="AY118" s="95"/>
      <c r="AZ118" s="95"/>
      <c r="BA118" s="98"/>
    </row>
    <row r="119" spans="1:53" ht="12.75" customHeight="1" x14ac:dyDescent="0.25">
      <c r="A119" s="141"/>
      <c r="B119" s="144"/>
      <c r="C119" s="147"/>
      <c r="D119" s="150"/>
      <c r="E119" s="51"/>
      <c r="F119" s="42" t="str">
        <f t="shared" ref="F119:AJ119" si="53">IF(F120&gt;0,"НУ","")</f>
        <v/>
      </c>
      <c r="G119" s="72" t="str">
        <f t="shared" si="53"/>
        <v/>
      </c>
      <c r="H119" s="72" t="str">
        <f t="shared" si="53"/>
        <v/>
      </c>
      <c r="I119" s="72" t="str">
        <f t="shared" si="53"/>
        <v/>
      </c>
      <c r="J119" s="72" t="str">
        <f t="shared" si="53"/>
        <v/>
      </c>
      <c r="K119" s="72" t="str">
        <f t="shared" si="53"/>
        <v/>
      </c>
      <c r="L119" s="72" t="str">
        <f t="shared" si="53"/>
        <v/>
      </c>
      <c r="M119" s="72" t="str">
        <f t="shared" si="53"/>
        <v/>
      </c>
      <c r="N119" s="72" t="str">
        <f t="shared" si="53"/>
        <v/>
      </c>
      <c r="O119" s="72" t="str">
        <f t="shared" si="53"/>
        <v/>
      </c>
      <c r="P119" s="72" t="str">
        <f t="shared" si="53"/>
        <v/>
      </c>
      <c r="Q119" s="72" t="str">
        <f t="shared" si="53"/>
        <v/>
      </c>
      <c r="R119" s="72" t="str">
        <f t="shared" si="53"/>
        <v/>
      </c>
      <c r="S119" s="72" t="str">
        <f t="shared" si="53"/>
        <v/>
      </c>
      <c r="T119" s="72" t="str">
        <f t="shared" si="53"/>
        <v/>
      </c>
      <c r="U119" s="72" t="str">
        <f t="shared" si="53"/>
        <v/>
      </c>
      <c r="V119" s="72" t="str">
        <f t="shared" si="53"/>
        <v/>
      </c>
      <c r="W119" s="72" t="str">
        <f t="shared" si="53"/>
        <v/>
      </c>
      <c r="X119" s="72" t="str">
        <f t="shared" si="53"/>
        <v/>
      </c>
      <c r="Y119" s="72" t="str">
        <f t="shared" si="53"/>
        <v/>
      </c>
      <c r="Z119" s="72" t="str">
        <f t="shared" si="53"/>
        <v/>
      </c>
      <c r="AA119" s="72" t="str">
        <f t="shared" si="53"/>
        <v/>
      </c>
      <c r="AB119" s="72" t="str">
        <f t="shared" si="53"/>
        <v/>
      </c>
      <c r="AC119" s="72" t="str">
        <f t="shared" si="53"/>
        <v/>
      </c>
      <c r="AD119" s="72" t="str">
        <f t="shared" si="53"/>
        <v/>
      </c>
      <c r="AE119" s="72" t="str">
        <f t="shared" si="53"/>
        <v/>
      </c>
      <c r="AF119" s="72" t="str">
        <f t="shared" si="53"/>
        <v/>
      </c>
      <c r="AG119" s="72" t="str">
        <f t="shared" si="53"/>
        <v/>
      </c>
      <c r="AH119" s="72" t="str">
        <f t="shared" si="53"/>
        <v/>
      </c>
      <c r="AI119" s="72" t="str">
        <f t="shared" si="53"/>
        <v/>
      </c>
      <c r="AJ119" s="72" t="str">
        <f t="shared" si="53"/>
        <v/>
      </c>
      <c r="AK119" s="162"/>
      <c r="AL119" s="156"/>
      <c r="AM119" s="127"/>
      <c r="AN119" s="130"/>
      <c r="AO119" s="133"/>
      <c r="AP119" s="136"/>
      <c r="AQ119" s="136"/>
      <c r="AR119" s="124"/>
      <c r="AS119" s="124"/>
      <c r="AT119" s="124"/>
      <c r="AU119" s="124"/>
      <c r="AV119" s="124"/>
      <c r="AW119" s="124"/>
      <c r="AX119" s="124"/>
      <c r="AY119" s="95"/>
      <c r="AZ119" s="95"/>
      <c r="BA119" s="98"/>
    </row>
    <row r="120" spans="1:53" ht="13.5" customHeight="1" thickBot="1" x14ac:dyDescent="0.3">
      <c r="A120" s="142"/>
      <c r="B120" s="145"/>
      <c r="C120" s="148"/>
      <c r="D120" s="151"/>
      <c r="E120" s="52"/>
      <c r="F120" s="47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163"/>
      <c r="AL120" s="157"/>
      <c r="AM120" s="128"/>
      <c r="AN120" s="131"/>
      <c r="AO120" s="134"/>
      <c r="AP120" s="137"/>
      <c r="AQ120" s="137"/>
      <c r="AR120" s="125"/>
      <c r="AS120" s="125"/>
      <c r="AT120" s="125"/>
      <c r="AU120" s="125"/>
      <c r="AV120" s="125"/>
      <c r="AW120" s="125"/>
      <c r="AX120" s="125"/>
      <c r="AY120" s="96"/>
      <c r="AZ120" s="96"/>
      <c r="BA120" s="99"/>
    </row>
    <row r="121" spans="1:53" ht="12.75" customHeight="1" x14ac:dyDescent="0.25">
      <c r="A121" s="140">
        <v>28</v>
      </c>
      <c r="B121" s="143" t="str">
        <f>IFERROR(VLOOKUP($C121,[1]Списки!$A$1:$C$3999,2,0),"")</f>
        <v/>
      </c>
      <c r="C121" s="146"/>
      <c r="D121" s="149" t="str">
        <f>IFERROR(VLOOKUP($C121,[1]Списки!$A$1:$C$3999,3,0),"")</f>
        <v/>
      </c>
      <c r="E121" s="50"/>
      <c r="F121" s="34" t="str">
        <f>VLOOKUP(F$11,[1]Графік!$I$5:$L$32,3,0)</f>
        <v>Р</v>
      </c>
      <c r="G121" s="35" t="str">
        <f>VLOOKUP(G$11,[1]Графік!$I$5:$L$32,3,0)</f>
        <v>Р</v>
      </c>
      <c r="H121" s="35" t="str">
        <f>VLOOKUP(H$11,[1]Графік!$I$5:$L$32,3,0)</f>
        <v>Р</v>
      </c>
      <c r="I121" s="35" t="str">
        <f>VLOOKUP(I$11,[1]Графік!$I$5:$L$32,3,0)</f>
        <v>Р</v>
      </c>
      <c r="J121" s="35" t="str">
        <f>VLOOKUP(J$11,[1]Графік!$I$5:$L$32,3,0)</f>
        <v>ВВ</v>
      </c>
      <c r="K121" s="35" t="str">
        <f>VLOOKUP(K$11,[1]Графік!$I$5:$L$32,3,0)</f>
        <v>ВВ</v>
      </c>
      <c r="L121" s="35" t="str">
        <f>VLOOKUP(L$11,[1]Графік!$I$5:$L$32,3,0)</f>
        <v>Р</v>
      </c>
      <c r="M121" s="35" t="str">
        <f>VLOOKUP(M$11,[1]Графік!$I$5:$L$32,3,0)</f>
        <v>Р</v>
      </c>
      <c r="N121" s="35" t="str">
        <f>VLOOKUP(N$11,[1]Графік!$I$5:$L$32,3,0)</f>
        <v>Р</v>
      </c>
      <c r="O121" s="35" t="str">
        <f>VLOOKUP(O$11,[1]Графік!$I$5:$L$32,3,0)</f>
        <v>Р</v>
      </c>
      <c r="P121" s="35" t="str">
        <f>VLOOKUP(P$11,[1]Графік!$I$5:$L$32,3,0)</f>
        <v>ВВ</v>
      </c>
      <c r="Q121" s="35" t="str">
        <f>VLOOKUP(Q$11,[1]Графік!$I$5:$L$32,3,0)</f>
        <v>ВВ</v>
      </c>
      <c r="R121" s="35" t="str">
        <f>VLOOKUP(R$11,[1]Графік!$I$5:$L$32,3,0)</f>
        <v>Р</v>
      </c>
      <c r="S121" s="35" t="str">
        <f>VLOOKUP(S$11,[1]Графік!$I$5:$L$32,3,0)</f>
        <v>Р</v>
      </c>
      <c r="T121" s="35" t="str">
        <f>VLOOKUP(T$11,[1]Графік!$I$5:$L$32,3,0)</f>
        <v>Р</v>
      </c>
      <c r="U121" s="35" t="str">
        <f>VLOOKUP(U$11,[1]Графік!$I$5:$L$32,3,0)</f>
        <v>Р</v>
      </c>
      <c r="V121" s="35" t="str">
        <f>VLOOKUP(V$11,[1]Графік!$I$5:$L$32,3,0)</f>
        <v>ВВ</v>
      </c>
      <c r="W121" s="35" t="str">
        <f>VLOOKUP(W$11,[1]Графік!$I$5:$L$32,3,0)</f>
        <v>ВВ</v>
      </c>
      <c r="X121" s="35" t="str">
        <f>VLOOKUP(X$11,[1]Графік!$I$5:$L$32,3,0)</f>
        <v>Р</v>
      </c>
      <c r="Y121" s="35" t="str">
        <f>VLOOKUP(Y$11,[1]Графік!$I$5:$L$32,3,0)</f>
        <v>Р</v>
      </c>
      <c r="Z121" s="35" t="str">
        <f>VLOOKUP(Z$11,[1]Графік!$I$5:$L$32,3,0)</f>
        <v>Р</v>
      </c>
      <c r="AA121" s="35" t="str">
        <f>VLOOKUP(AA$11,[1]Графік!$I$5:$L$32,3,0)</f>
        <v>Р</v>
      </c>
      <c r="AB121" s="35" t="str">
        <f>VLOOKUP(AB$11,[1]Графік!$I$5:$L$32,3,0)</f>
        <v>ВВ</v>
      </c>
      <c r="AC121" s="35" t="str">
        <f>VLOOKUP(AC$11,[1]Графік!$I$5:$L$32,3,0)</f>
        <v>ВВ</v>
      </c>
      <c r="AD121" s="35" t="str">
        <f>VLOOKUP(AD$11,[1]Графік!$I$5:$L$32,3,0)</f>
        <v>Р</v>
      </c>
      <c r="AE121" s="35" t="str">
        <f>VLOOKUP(AE$11,[1]Графік!$I$5:$L$32,3,0)</f>
        <v>Р</v>
      </c>
      <c r="AF121" s="35" t="str">
        <f>VLOOKUP(AF$11,[1]Графік!$I$5:$L$32,3,0)</f>
        <v>Р</v>
      </c>
      <c r="AG121" s="35" t="str">
        <f>VLOOKUP(AG$11,[1]Графік!$I$5:$L$32,3,0)</f>
        <v>Р</v>
      </c>
      <c r="AH121" s="35"/>
      <c r="AI121" s="35"/>
      <c r="AJ121" s="35"/>
      <c r="AK121" s="162">
        <f ca="1">SUMIF($F121:$AJ124,"Р",$F122:$AJ122)</f>
        <v>160</v>
      </c>
      <c r="AL121" s="156">
        <f ca="1">SUMIF($F123:$AJ124,"НУ",$F124:$AJ124)</f>
        <v>0</v>
      </c>
      <c r="AM121" s="127">
        <f ca="1">SUMIF(F121:AJ124,"РВ",F122:AJ122)</f>
        <v>0</v>
      </c>
      <c r="AN121" s="130">
        <f ca="1">AK121+AL121+AM121</f>
        <v>160</v>
      </c>
      <c r="AO121" s="133">
        <f ca="1">AK121/8</f>
        <v>20</v>
      </c>
      <c r="AP121" s="136">
        <f>COUNTIF($F121:$AJ124,"=ВВ")</f>
        <v>8</v>
      </c>
      <c r="AQ121" s="136">
        <f>COUNTIF($F121:$AJ124,"=В")</f>
        <v>0</v>
      </c>
      <c r="AR121" s="124">
        <f>COUNTIF($F121:$AJ124,"=НА")</f>
        <v>0</v>
      </c>
      <c r="AS121" s="124">
        <f>COUNTIF(F121:AJ124,"=ТН")</f>
        <v>0</v>
      </c>
      <c r="AT121" s="124">
        <f>COUNTIF($F121:$AJ124,"=ВД")</f>
        <v>0</v>
      </c>
      <c r="AU121" s="124">
        <f>COUNTIF($F121:$AJ124,"=ВП")</f>
        <v>0</v>
      </c>
      <c r="AV121" s="124">
        <f>COUNTIF($F121:$AJ124,"=ДД")</f>
        <v>0</v>
      </c>
      <c r="AW121" s="124">
        <f>COUNTIF($F121:$AJ124,"=П")</f>
        <v>0</v>
      </c>
      <c r="AX121" s="124">
        <f>COUNTIF($F121:$AJ124,"=ПР")</f>
        <v>0</v>
      </c>
      <c r="AY121" s="95">
        <f>COUNTIF($F121:$AJ124,"=І")</f>
        <v>0</v>
      </c>
      <c r="AZ121" s="95">
        <f>COUNTIF($F121:$AJ124,"=НЗ")</f>
        <v>0</v>
      </c>
      <c r="BA121" s="97" t="str">
        <f>IF(C121&gt;1,[1]Графік!$L$36,"")</f>
        <v/>
      </c>
    </row>
    <row r="122" spans="1:53" ht="12.75" customHeight="1" x14ac:dyDescent="0.25">
      <c r="A122" s="141"/>
      <c r="B122" s="144"/>
      <c r="C122" s="147"/>
      <c r="D122" s="150"/>
      <c r="E122" s="51"/>
      <c r="F122" s="38">
        <f t="shared" ref="F122:AG122" si="54">IF(F121="Р",8,"")</f>
        <v>8</v>
      </c>
      <c r="G122" s="70">
        <f t="shared" si="54"/>
        <v>8</v>
      </c>
      <c r="H122" s="70">
        <f t="shared" si="54"/>
        <v>8</v>
      </c>
      <c r="I122" s="70">
        <f t="shared" si="54"/>
        <v>8</v>
      </c>
      <c r="J122" s="70" t="str">
        <f t="shared" si="54"/>
        <v/>
      </c>
      <c r="K122" s="70" t="str">
        <f t="shared" si="54"/>
        <v/>
      </c>
      <c r="L122" s="70">
        <f t="shared" si="54"/>
        <v>8</v>
      </c>
      <c r="M122" s="70">
        <f t="shared" si="54"/>
        <v>8</v>
      </c>
      <c r="N122" s="70">
        <f t="shared" si="54"/>
        <v>8</v>
      </c>
      <c r="O122" s="70">
        <f t="shared" si="54"/>
        <v>8</v>
      </c>
      <c r="P122" s="70" t="str">
        <f t="shared" si="54"/>
        <v/>
      </c>
      <c r="Q122" s="70" t="str">
        <f t="shared" si="54"/>
        <v/>
      </c>
      <c r="R122" s="70">
        <f t="shared" si="54"/>
        <v>8</v>
      </c>
      <c r="S122" s="70">
        <f t="shared" si="54"/>
        <v>8</v>
      </c>
      <c r="T122" s="70">
        <f t="shared" si="54"/>
        <v>8</v>
      </c>
      <c r="U122" s="70">
        <f t="shared" si="54"/>
        <v>8</v>
      </c>
      <c r="V122" s="70" t="str">
        <f t="shared" si="54"/>
        <v/>
      </c>
      <c r="W122" s="70" t="str">
        <f t="shared" si="54"/>
        <v/>
      </c>
      <c r="X122" s="70">
        <f t="shared" si="54"/>
        <v>8</v>
      </c>
      <c r="Y122" s="70">
        <f t="shared" si="54"/>
        <v>8</v>
      </c>
      <c r="Z122" s="70">
        <f t="shared" si="54"/>
        <v>8</v>
      </c>
      <c r="AA122" s="70">
        <f t="shared" si="54"/>
        <v>8</v>
      </c>
      <c r="AB122" s="70" t="str">
        <f t="shared" si="54"/>
        <v/>
      </c>
      <c r="AC122" s="70" t="str">
        <f t="shared" si="54"/>
        <v/>
      </c>
      <c r="AD122" s="70">
        <f t="shared" si="54"/>
        <v>8</v>
      </c>
      <c r="AE122" s="70">
        <f t="shared" si="54"/>
        <v>8</v>
      </c>
      <c r="AF122" s="70">
        <f t="shared" si="54"/>
        <v>8</v>
      </c>
      <c r="AG122" s="70">
        <f t="shared" si="54"/>
        <v>8</v>
      </c>
      <c r="AH122" s="70"/>
      <c r="AI122" s="70"/>
      <c r="AJ122" s="70"/>
      <c r="AK122" s="162"/>
      <c r="AL122" s="156"/>
      <c r="AM122" s="127"/>
      <c r="AN122" s="130"/>
      <c r="AO122" s="133"/>
      <c r="AP122" s="136"/>
      <c r="AQ122" s="136"/>
      <c r="AR122" s="124"/>
      <c r="AS122" s="124"/>
      <c r="AT122" s="124"/>
      <c r="AU122" s="124"/>
      <c r="AV122" s="124"/>
      <c r="AW122" s="124"/>
      <c r="AX122" s="124"/>
      <c r="AY122" s="95"/>
      <c r="AZ122" s="95"/>
      <c r="BA122" s="98"/>
    </row>
    <row r="123" spans="1:53" ht="12.75" customHeight="1" x14ac:dyDescent="0.25">
      <c r="A123" s="141"/>
      <c r="B123" s="144"/>
      <c r="C123" s="147"/>
      <c r="D123" s="150"/>
      <c r="E123" s="51"/>
      <c r="F123" s="42" t="str">
        <f t="shared" ref="F123:AJ123" si="55">IF(F124&gt;0,"НУ","")</f>
        <v/>
      </c>
      <c r="G123" s="72" t="str">
        <f t="shared" si="55"/>
        <v/>
      </c>
      <c r="H123" s="72" t="str">
        <f t="shared" si="55"/>
        <v/>
      </c>
      <c r="I123" s="72" t="str">
        <f t="shared" si="55"/>
        <v/>
      </c>
      <c r="J123" s="72" t="str">
        <f t="shared" si="55"/>
        <v/>
      </c>
      <c r="K123" s="72" t="str">
        <f t="shared" si="55"/>
        <v/>
      </c>
      <c r="L123" s="72" t="str">
        <f t="shared" si="55"/>
        <v/>
      </c>
      <c r="M123" s="72" t="str">
        <f t="shared" si="55"/>
        <v/>
      </c>
      <c r="N123" s="72" t="str">
        <f t="shared" si="55"/>
        <v/>
      </c>
      <c r="O123" s="72" t="str">
        <f t="shared" si="55"/>
        <v/>
      </c>
      <c r="P123" s="72" t="str">
        <f t="shared" si="55"/>
        <v/>
      </c>
      <c r="Q123" s="72" t="str">
        <f t="shared" si="55"/>
        <v/>
      </c>
      <c r="R123" s="72" t="str">
        <f t="shared" si="55"/>
        <v/>
      </c>
      <c r="S123" s="72" t="str">
        <f t="shared" si="55"/>
        <v/>
      </c>
      <c r="T123" s="72" t="str">
        <f t="shared" si="55"/>
        <v/>
      </c>
      <c r="U123" s="72" t="str">
        <f t="shared" si="55"/>
        <v/>
      </c>
      <c r="V123" s="72" t="str">
        <f t="shared" si="55"/>
        <v/>
      </c>
      <c r="W123" s="72" t="str">
        <f t="shared" si="55"/>
        <v/>
      </c>
      <c r="X123" s="72" t="str">
        <f t="shared" si="55"/>
        <v/>
      </c>
      <c r="Y123" s="72" t="str">
        <f t="shared" si="55"/>
        <v/>
      </c>
      <c r="Z123" s="72" t="str">
        <f t="shared" si="55"/>
        <v/>
      </c>
      <c r="AA123" s="72" t="str">
        <f t="shared" si="55"/>
        <v/>
      </c>
      <c r="AB123" s="72" t="str">
        <f t="shared" si="55"/>
        <v/>
      </c>
      <c r="AC123" s="72" t="str">
        <f t="shared" si="55"/>
        <v/>
      </c>
      <c r="AD123" s="72" t="str">
        <f t="shared" si="55"/>
        <v/>
      </c>
      <c r="AE123" s="72" t="str">
        <f t="shared" si="55"/>
        <v/>
      </c>
      <c r="AF123" s="72" t="str">
        <f t="shared" si="55"/>
        <v/>
      </c>
      <c r="AG123" s="72" t="str">
        <f t="shared" si="55"/>
        <v/>
      </c>
      <c r="AH123" s="72" t="str">
        <f t="shared" si="55"/>
        <v/>
      </c>
      <c r="AI123" s="72" t="str">
        <f t="shared" si="55"/>
        <v/>
      </c>
      <c r="AJ123" s="72" t="str">
        <f t="shared" si="55"/>
        <v/>
      </c>
      <c r="AK123" s="162"/>
      <c r="AL123" s="156"/>
      <c r="AM123" s="127"/>
      <c r="AN123" s="130"/>
      <c r="AO123" s="133"/>
      <c r="AP123" s="136"/>
      <c r="AQ123" s="136"/>
      <c r="AR123" s="124"/>
      <c r="AS123" s="124"/>
      <c r="AT123" s="124"/>
      <c r="AU123" s="124"/>
      <c r="AV123" s="124"/>
      <c r="AW123" s="124"/>
      <c r="AX123" s="124"/>
      <c r="AY123" s="95"/>
      <c r="AZ123" s="95"/>
      <c r="BA123" s="98"/>
    </row>
    <row r="124" spans="1:53" ht="13.5" customHeight="1" thickBot="1" x14ac:dyDescent="0.3">
      <c r="A124" s="142"/>
      <c r="B124" s="145"/>
      <c r="C124" s="148"/>
      <c r="D124" s="151"/>
      <c r="E124" s="52"/>
      <c r="F124" s="47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163"/>
      <c r="AL124" s="157"/>
      <c r="AM124" s="128"/>
      <c r="AN124" s="131"/>
      <c r="AO124" s="134"/>
      <c r="AP124" s="137"/>
      <c r="AQ124" s="137"/>
      <c r="AR124" s="125"/>
      <c r="AS124" s="125"/>
      <c r="AT124" s="125"/>
      <c r="AU124" s="125"/>
      <c r="AV124" s="125"/>
      <c r="AW124" s="125"/>
      <c r="AX124" s="125"/>
      <c r="AY124" s="96"/>
      <c r="AZ124" s="96"/>
      <c r="BA124" s="99"/>
    </row>
    <row r="125" spans="1:53" ht="12.75" customHeight="1" x14ac:dyDescent="0.25">
      <c r="A125" s="140">
        <v>29</v>
      </c>
      <c r="B125" s="143" t="str">
        <f>IFERROR(VLOOKUP($C125,[1]Списки!$A$1:$C$3999,2,0),"")</f>
        <v/>
      </c>
      <c r="C125" s="146"/>
      <c r="D125" s="149" t="str">
        <f>IFERROR(VLOOKUP($C125,[1]Списки!$A$1:$C$3999,3,0),"")</f>
        <v/>
      </c>
      <c r="E125" s="50"/>
      <c r="F125" s="34" t="str">
        <f>VLOOKUP(F$11,[1]Графік!$I$5:$L$32,3,0)</f>
        <v>Р</v>
      </c>
      <c r="G125" s="35" t="str">
        <f>VLOOKUP(G$11,[1]Графік!$I$5:$L$32,3,0)</f>
        <v>Р</v>
      </c>
      <c r="H125" s="35" t="str">
        <f>VLOOKUP(H$11,[1]Графік!$I$5:$L$32,3,0)</f>
        <v>Р</v>
      </c>
      <c r="I125" s="35" t="str">
        <f>VLOOKUP(I$11,[1]Графік!$I$5:$L$32,3,0)</f>
        <v>Р</v>
      </c>
      <c r="J125" s="35" t="str">
        <f>VLOOKUP(J$11,[1]Графік!$I$5:$L$32,3,0)</f>
        <v>ВВ</v>
      </c>
      <c r="K125" s="35" t="str">
        <f>VLOOKUP(K$11,[1]Графік!$I$5:$L$32,3,0)</f>
        <v>ВВ</v>
      </c>
      <c r="L125" s="35" t="str">
        <f>VLOOKUP(L$11,[1]Графік!$I$5:$L$32,3,0)</f>
        <v>Р</v>
      </c>
      <c r="M125" s="35" t="str">
        <f>VLOOKUP(M$11,[1]Графік!$I$5:$L$32,3,0)</f>
        <v>Р</v>
      </c>
      <c r="N125" s="35" t="str">
        <f>VLOOKUP(N$11,[1]Графік!$I$5:$L$32,3,0)</f>
        <v>Р</v>
      </c>
      <c r="O125" s="35" t="str">
        <f>VLOOKUP(O$11,[1]Графік!$I$5:$L$32,3,0)</f>
        <v>Р</v>
      </c>
      <c r="P125" s="35" t="str">
        <f>VLOOKUP(P$11,[1]Графік!$I$5:$L$32,3,0)</f>
        <v>ВВ</v>
      </c>
      <c r="Q125" s="35" t="str">
        <f>VLOOKUP(Q$11,[1]Графік!$I$5:$L$32,3,0)</f>
        <v>ВВ</v>
      </c>
      <c r="R125" s="35" t="str">
        <f>VLOOKUP(R$11,[1]Графік!$I$5:$L$32,3,0)</f>
        <v>Р</v>
      </c>
      <c r="S125" s="35" t="str">
        <f>VLOOKUP(S$11,[1]Графік!$I$5:$L$32,3,0)</f>
        <v>Р</v>
      </c>
      <c r="T125" s="35" t="str">
        <f>VLOOKUP(T$11,[1]Графік!$I$5:$L$32,3,0)</f>
        <v>Р</v>
      </c>
      <c r="U125" s="35" t="str">
        <f>VLOOKUP(U$11,[1]Графік!$I$5:$L$32,3,0)</f>
        <v>Р</v>
      </c>
      <c r="V125" s="35" t="str">
        <f>VLOOKUP(V$11,[1]Графік!$I$5:$L$32,3,0)</f>
        <v>ВВ</v>
      </c>
      <c r="W125" s="35" t="str">
        <f>VLOOKUP(W$11,[1]Графік!$I$5:$L$32,3,0)</f>
        <v>ВВ</v>
      </c>
      <c r="X125" s="35" t="str">
        <f>VLOOKUP(X$11,[1]Графік!$I$5:$L$32,3,0)</f>
        <v>Р</v>
      </c>
      <c r="Y125" s="35" t="str">
        <f>VLOOKUP(Y$11,[1]Графік!$I$5:$L$32,3,0)</f>
        <v>Р</v>
      </c>
      <c r="Z125" s="35" t="str">
        <f>VLOOKUP(Z$11,[1]Графік!$I$5:$L$32,3,0)</f>
        <v>Р</v>
      </c>
      <c r="AA125" s="35" t="str">
        <f>VLOOKUP(AA$11,[1]Графік!$I$5:$L$32,3,0)</f>
        <v>Р</v>
      </c>
      <c r="AB125" s="35" t="str">
        <f>VLOOKUP(AB$11,[1]Графік!$I$5:$L$32,3,0)</f>
        <v>ВВ</v>
      </c>
      <c r="AC125" s="35" t="str">
        <f>VLOOKUP(AC$11,[1]Графік!$I$5:$L$32,3,0)</f>
        <v>ВВ</v>
      </c>
      <c r="AD125" s="35" t="str">
        <f>VLOOKUP(AD$11,[1]Графік!$I$5:$L$32,3,0)</f>
        <v>Р</v>
      </c>
      <c r="AE125" s="35" t="str">
        <f>VLOOKUP(AE$11,[1]Графік!$I$5:$L$32,3,0)</f>
        <v>Р</v>
      </c>
      <c r="AF125" s="35" t="str">
        <f>VLOOKUP(AF$11,[1]Графік!$I$5:$L$32,3,0)</f>
        <v>Р</v>
      </c>
      <c r="AG125" s="35" t="str">
        <f>VLOOKUP(AG$11,[1]Графік!$I$5:$L$32,3,0)</f>
        <v>Р</v>
      </c>
      <c r="AH125" s="35"/>
      <c r="AI125" s="35"/>
      <c r="AJ125" s="35"/>
      <c r="AK125" s="162">
        <f ca="1">SUMIF($F125:$AJ128,"Р",$F126:$AJ126)</f>
        <v>160</v>
      </c>
      <c r="AL125" s="156">
        <f ca="1">SUMIF($F127:$AJ128,"НУ",$F128:$AJ128)</f>
        <v>0</v>
      </c>
      <c r="AM125" s="127">
        <f ca="1">SUMIF(F125:AJ128,"РВ",F126:AJ126)</f>
        <v>0</v>
      </c>
      <c r="AN125" s="130">
        <f ca="1">AK125+AL125+AM125</f>
        <v>160</v>
      </c>
      <c r="AO125" s="133">
        <f ca="1">AK125/8</f>
        <v>20</v>
      </c>
      <c r="AP125" s="136">
        <f>COUNTIF($F125:$AJ128,"=ВВ")</f>
        <v>8</v>
      </c>
      <c r="AQ125" s="136">
        <f>COUNTIF($F125:$AJ128,"=В")</f>
        <v>0</v>
      </c>
      <c r="AR125" s="124">
        <f>COUNTIF($F125:$AJ128,"=НА")</f>
        <v>0</v>
      </c>
      <c r="AS125" s="124">
        <f>COUNTIF(F125:AJ128,"=ТН")</f>
        <v>0</v>
      </c>
      <c r="AT125" s="124">
        <f>COUNTIF($F125:$AJ128,"=ВД")</f>
        <v>0</v>
      </c>
      <c r="AU125" s="124">
        <f>COUNTIF($F125:$AJ128,"=ВП")</f>
        <v>0</v>
      </c>
      <c r="AV125" s="124">
        <f>COUNTIF($F125:$AJ128,"=ДД")</f>
        <v>0</v>
      </c>
      <c r="AW125" s="124">
        <f>COUNTIF($F125:$AJ128,"=П")</f>
        <v>0</v>
      </c>
      <c r="AX125" s="124">
        <f>COUNTIF($F125:$AJ128,"=ПР")</f>
        <v>0</v>
      </c>
      <c r="AY125" s="95">
        <f>COUNTIF($F125:$AJ128,"=І")</f>
        <v>0</v>
      </c>
      <c r="AZ125" s="95">
        <f>COUNTIF($F125:$AJ128,"=НЗ")</f>
        <v>0</v>
      </c>
      <c r="BA125" s="97" t="str">
        <f>IF(C125&gt;1,[1]Графік!$L$36,"")</f>
        <v/>
      </c>
    </row>
    <row r="126" spans="1:53" ht="12.75" customHeight="1" x14ac:dyDescent="0.25">
      <c r="A126" s="141"/>
      <c r="B126" s="144"/>
      <c r="C126" s="147"/>
      <c r="D126" s="150"/>
      <c r="E126" s="51"/>
      <c r="F126" s="38">
        <f t="shared" ref="F126:AG126" si="56">IF(F125="Р",8,"")</f>
        <v>8</v>
      </c>
      <c r="G126" s="70">
        <f t="shared" si="56"/>
        <v>8</v>
      </c>
      <c r="H126" s="70">
        <f t="shared" si="56"/>
        <v>8</v>
      </c>
      <c r="I126" s="70">
        <f t="shared" si="56"/>
        <v>8</v>
      </c>
      <c r="J126" s="70" t="str">
        <f t="shared" si="56"/>
        <v/>
      </c>
      <c r="K126" s="70" t="str">
        <f t="shared" si="56"/>
        <v/>
      </c>
      <c r="L126" s="70">
        <f t="shared" si="56"/>
        <v>8</v>
      </c>
      <c r="M126" s="70">
        <f t="shared" si="56"/>
        <v>8</v>
      </c>
      <c r="N126" s="70">
        <f t="shared" si="56"/>
        <v>8</v>
      </c>
      <c r="O126" s="70">
        <f t="shared" si="56"/>
        <v>8</v>
      </c>
      <c r="P126" s="70" t="str">
        <f t="shared" si="56"/>
        <v/>
      </c>
      <c r="Q126" s="70" t="str">
        <f t="shared" si="56"/>
        <v/>
      </c>
      <c r="R126" s="70">
        <f t="shared" si="56"/>
        <v>8</v>
      </c>
      <c r="S126" s="70">
        <f t="shared" si="56"/>
        <v>8</v>
      </c>
      <c r="T126" s="70">
        <f t="shared" si="56"/>
        <v>8</v>
      </c>
      <c r="U126" s="70">
        <f t="shared" si="56"/>
        <v>8</v>
      </c>
      <c r="V126" s="70" t="str">
        <f t="shared" si="56"/>
        <v/>
      </c>
      <c r="W126" s="70" t="str">
        <f t="shared" si="56"/>
        <v/>
      </c>
      <c r="X126" s="70">
        <f t="shared" si="56"/>
        <v>8</v>
      </c>
      <c r="Y126" s="70">
        <f t="shared" si="56"/>
        <v>8</v>
      </c>
      <c r="Z126" s="70">
        <f t="shared" si="56"/>
        <v>8</v>
      </c>
      <c r="AA126" s="70">
        <f t="shared" si="56"/>
        <v>8</v>
      </c>
      <c r="AB126" s="70" t="str">
        <f t="shared" si="56"/>
        <v/>
      </c>
      <c r="AC126" s="70" t="str">
        <f t="shared" si="56"/>
        <v/>
      </c>
      <c r="AD126" s="70">
        <f t="shared" si="56"/>
        <v>8</v>
      </c>
      <c r="AE126" s="70">
        <f t="shared" si="56"/>
        <v>8</v>
      </c>
      <c r="AF126" s="70">
        <f t="shared" si="56"/>
        <v>8</v>
      </c>
      <c r="AG126" s="70">
        <f t="shared" si="56"/>
        <v>8</v>
      </c>
      <c r="AH126" s="70"/>
      <c r="AI126" s="70"/>
      <c r="AJ126" s="70"/>
      <c r="AK126" s="162"/>
      <c r="AL126" s="156"/>
      <c r="AM126" s="127"/>
      <c r="AN126" s="130"/>
      <c r="AO126" s="133"/>
      <c r="AP126" s="136"/>
      <c r="AQ126" s="136"/>
      <c r="AR126" s="124"/>
      <c r="AS126" s="124"/>
      <c r="AT126" s="124"/>
      <c r="AU126" s="124"/>
      <c r="AV126" s="124"/>
      <c r="AW126" s="124"/>
      <c r="AX126" s="124"/>
      <c r="AY126" s="95"/>
      <c r="AZ126" s="95"/>
      <c r="BA126" s="98"/>
    </row>
    <row r="127" spans="1:53" ht="12.75" customHeight="1" x14ac:dyDescent="0.25">
      <c r="A127" s="141"/>
      <c r="B127" s="144"/>
      <c r="C127" s="147"/>
      <c r="D127" s="150"/>
      <c r="E127" s="51"/>
      <c r="F127" s="42" t="str">
        <f t="shared" ref="F127:AJ127" si="57">IF(F128&gt;0,"НУ","")</f>
        <v/>
      </c>
      <c r="G127" s="72" t="str">
        <f t="shared" si="57"/>
        <v/>
      </c>
      <c r="H127" s="72" t="str">
        <f t="shared" si="57"/>
        <v/>
      </c>
      <c r="I127" s="72" t="str">
        <f t="shared" si="57"/>
        <v/>
      </c>
      <c r="J127" s="72" t="str">
        <f t="shared" si="57"/>
        <v/>
      </c>
      <c r="K127" s="72" t="str">
        <f t="shared" si="57"/>
        <v/>
      </c>
      <c r="L127" s="72" t="str">
        <f t="shared" si="57"/>
        <v/>
      </c>
      <c r="M127" s="72" t="str">
        <f t="shared" si="57"/>
        <v/>
      </c>
      <c r="N127" s="72" t="str">
        <f t="shared" si="57"/>
        <v/>
      </c>
      <c r="O127" s="72" t="str">
        <f t="shared" si="57"/>
        <v/>
      </c>
      <c r="P127" s="72" t="str">
        <f t="shared" si="57"/>
        <v/>
      </c>
      <c r="Q127" s="72" t="str">
        <f t="shared" si="57"/>
        <v/>
      </c>
      <c r="R127" s="72" t="str">
        <f t="shared" si="57"/>
        <v/>
      </c>
      <c r="S127" s="72" t="str">
        <f t="shared" si="57"/>
        <v/>
      </c>
      <c r="T127" s="72" t="str">
        <f t="shared" si="57"/>
        <v/>
      </c>
      <c r="U127" s="72" t="str">
        <f t="shared" si="57"/>
        <v/>
      </c>
      <c r="V127" s="72" t="str">
        <f t="shared" si="57"/>
        <v/>
      </c>
      <c r="W127" s="72" t="str">
        <f t="shared" si="57"/>
        <v/>
      </c>
      <c r="X127" s="72" t="str">
        <f t="shared" si="57"/>
        <v/>
      </c>
      <c r="Y127" s="72" t="str">
        <f t="shared" si="57"/>
        <v/>
      </c>
      <c r="Z127" s="72" t="str">
        <f t="shared" si="57"/>
        <v/>
      </c>
      <c r="AA127" s="72" t="str">
        <f t="shared" si="57"/>
        <v/>
      </c>
      <c r="AB127" s="72" t="str">
        <f t="shared" si="57"/>
        <v/>
      </c>
      <c r="AC127" s="72" t="str">
        <f t="shared" si="57"/>
        <v/>
      </c>
      <c r="AD127" s="72" t="str">
        <f t="shared" si="57"/>
        <v/>
      </c>
      <c r="AE127" s="72" t="str">
        <f t="shared" si="57"/>
        <v/>
      </c>
      <c r="AF127" s="72" t="str">
        <f t="shared" si="57"/>
        <v/>
      </c>
      <c r="AG127" s="72" t="str">
        <f t="shared" si="57"/>
        <v/>
      </c>
      <c r="AH127" s="72" t="str">
        <f t="shared" si="57"/>
        <v/>
      </c>
      <c r="AI127" s="72" t="str">
        <f t="shared" si="57"/>
        <v/>
      </c>
      <c r="AJ127" s="72" t="str">
        <f t="shared" si="57"/>
        <v/>
      </c>
      <c r="AK127" s="162"/>
      <c r="AL127" s="156"/>
      <c r="AM127" s="127"/>
      <c r="AN127" s="130"/>
      <c r="AO127" s="133"/>
      <c r="AP127" s="136"/>
      <c r="AQ127" s="136"/>
      <c r="AR127" s="124"/>
      <c r="AS127" s="124"/>
      <c r="AT127" s="124"/>
      <c r="AU127" s="124"/>
      <c r="AV127" s="124"/>
      <c r="AW127" s="124"/>
      <c r="AX127" s="124"/>
      <c r="AY127" s="95"/>
      <c r="AZ127" s="95"/>
      <c r="BA127" s="98"/>
    </row>
    <row r="128" spans="1:53" ht="13.5" customHeight="1" thickBot="1" x14ac:dyDescent="0.3">
      <c r="A128" s="142"/>
      <c r="B128" s="145"/>
      <c r="C128" s="148"/>
      <c r="D128" s="151"/>
      <c r="E128" s="52"/>
      <c r="F128" s="47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163"/>
      <c r="AL128" s="157"/>
      <c r="AM128" s="128"/>
      <c r="AN128" s="131"/>
      <c r="AO128" s="134"/>
      <c r="AP128" s="137"/>
      <c r="AQ128" s="137"/>
      <c r="AR128" s="125"/>
      <c r="AS128" s="125"/>
      <c r="AT128" s="125"/>
      <c r="AU128" s="125"/>
      <c r="AV128" s="125"/>
      <c r="AW128" s="125"/>
      <c r="AX128" s="125"/>
      <c r="AY128" s="96"/>
      <c r="AZ128" s="96"/>
      <c r="BA128" s="99"/>
    </row>
    <row r="129" spans="1:53" ht="12.75" customHeight="1" x14ac:dyDescent="0.25">
      <c r="A129" s="140">
        <v>30</v>
      </c>
      <c r="B129" s="143" t="str">
        <f>IFERROR(VLOOKUP($C129,[1]Списки!$A$1:$C$3999,2,0),"")</f>
        <v/>
      </c>
      <c r="C129" s="146"/>
      <c r="D129" s="149" t="str">
        <f>IFERROR(VLOOKUP($C129,[1]Списки!$A$1:$C$3999,3,0),"")</f>
        <v/>
      </c>
      <c r="E129" s="50"/>
      <c r="F129" s="34" t="str">
        <f>VLOOKUP(F$11,[1]Графік!$I$5:$L$32,3,0)</f>
        <v>Р</v>
      </c>
      <c r="G129" s="35" t="str">
        <f>VLOOKUP(G$11,[1]Графік!$I$5:$L$32,3,0)</f>
        <v>Р</v>
      </c>
      <c r="H129" s="35" t="str">
        <f>VLOOKUP(H$11,[1]Графік!$I$5:$L$32,3,0)</f>
        <v>Р</v>
      </c>
      <c r="I129" s="35" t="str">
        <f>VLOOKUP(I$11,[1]Графік!$I$5:$L$32,3,0)</f>
        <v>Р</v>
      </c>
      <c r="J129" s="35" t="str">
        <f>VLOOKUP(J$11,[1]Графік!$I$5:$L$32,3,0)</f>
        <v>ВВ</v>
      </c>
      <c r="K129" s="35" t="str">
        <f>VLOOKUP(K$11,[1]Графік!$I$5:$L$32,3,0)</f>
        <v>ВВ</v>
      </c>
      <c r="L129" s="35" t="str">
        <f>VLOOKUP(L$11,[1]Графік!$I$5:$L$32,3,0)</f>
        <v>Р</v>
      </c>
      <c r="M129" s="35" t="str">
        <f>VLOOKUP(M$11,[1]Графік!$I$5:$L$32,3,0)</f>
        <v>Р</v>
      </c>
      <c r="N129" s="35" t="str">
        <f>VLOOKUP(N$11,[1]Графік!$I$5:$L$32,3,0)</f>
        <v>Р</v>
      </c>
      <c r="O129" s="35" t="str">
        <f>VLOOKUP(O$11,[1]Графік!$I$5:$L$32,3,0)</f>
        <v>Р</v>
      </c>
      <c r="P129" s="35" t="str">
        <f>VLOOKUP(P$11,[1]Графік!$I$5:$L$32,3,0)</f>
        <v>ВВ</v>
      </c>
      <c r="Q129" s="35" t="str">
        <f>VLOOKUP(Q$11,[1]Графік!$I$5:$L$32,3,0)</f>
        <v>ВВ</v>
      </c>
      <c r="R129" s="35" t="str">
        <f>VLOOKUP(R$11,[1]Графік!$I$5:$L$32,3,0)</f>
        <v>Р</v>
      </c>
      <c r="S129" s="35" t="str">
        <f>VLOOKUP(S$11,[1]Графік!$I$5:$L$32,3,0)</f>
        <v>Р</v>
      </c>
      <c r="T129" s="35" t="str">
        <f>VLOOKUP(T$11,[1]Графік!$I$5:$L$32,3,0)</f>
        <v>Р</v>
      </c>
      <c r="U129" s="35" t="str">
        <f>VLOOKUP(U$11,[1]Графік!$I$5:$L$32,3,0)</f>
        <v>Р</v>
      </c>
      <c r="V129" s="35" t="str">
        <f>VLOOKUP(V$11,[1]Графік!$I$5:$L$32,3,0)</f>
        <v>ВВ</v>
      </c>
      <c r="W129" s="35" t="str">
        <f>VLOOKUP(W$11,[1]Графік!$I$5:$L$32,3,0)</f>
        <v>ВВ</v>
      </c>
      <c r="X129" s="35" t="str">
        <f>VLOOKUP(X$11,[1]Графік!$I$5:$L$32,3,0)</f>
        <v>Р</v>
      </c>
      <c r="Y129" s="35" t="str">
        <f>VLOOKUP(Y$11,[1]Графік!$I$5:$L$32,3,0)</f>
        <v>Р</v>
      </c>
      <c r="Z129" s="35" t="str">
        <f>VLOOKUP(Z$11,[1]Графік!$I$5:$L$32,3,0)</f>
        <v>Р</v>
      </c>
      <c r="AA129" s="35" t="str">
        <f>VLOOKUP(AA$11,[1]Графік!$I$5:$L$32,3,0)</f>
        <v>Р</v>
      </c>
      <c r="AB129" s="35" t="str">
        <f>VLOOKUP(AB$11,[1]Графік!$I$5:$L$32,3,0)</f>
        <v>ВВ</v>
      </c>
      <c r="AC129" s="35" t="str">
        <f>VLOOKUP(AC$11,[1]Графік!$I$5:$L$32,3,0)</f>
        <v>ВВ</v>
      </c>
      <c r="AD129" s="35" t="str">
        <f>VLOOKUP(AD$11,[1]Графік!$I$5:$L$32,3,0)</f>
        <v>Р</v>
      </c>
      <c r="AE129" s="35" t="str">
        <f>VLOOKUP(AE$11,[1]Графік!$I$5:$L$32,3,0)</f>
        <v>Р</v>
      </c>
      <c r="AF129" s="35" t="str">
        <f>VLOOKUP(AF$11,[1]Графік!$I$5:$L$32,3,0)</f>
        <v>Р</v>
      </c>
      <c r="AG129" s="35" t="str">
        <f>VLOOKUP(AG$11,[1]Графік!$I$5:$L$32,3,0)</f>
        <v>Р</v>
      </c>
      <c r="AH129" s="35"/>
      <c r="AI129" s="35"/>
      <c r="AJ129" s="35"/>
      <c r="AK129" s="162">
        <f ca="1">SUMIF($F129:$AJ132,"Р",$F130:$AJ130)</f>
        <v>160</v>
      </c>
      <c r="AL129" s="156">
        <f ca="1">SUMIF($F131:$AJ132,"НУ",$F132:$AJ132)</f>
        <v>0</v>
      </c>
      <c r="AM129" s="127">
        <f ca="1">SUMIF(F129:AJ132,"РВ",F130:AJ130)</f>
        <v>0</v>
      </c>
      <c r="AN129" s="130">
        <f ca="1">AK129+AL129+AM129</f>
        <v>160</v>
      </c>
      <c r="AO129" s="133">
        <f ca="1">AK129/8</f>
        <v>20</v>
      </c>
      <c r="AP129" s="136">
        <f>COUNTIF($F129:$AJ132,"=ВВ")</f>
        <v>8</v>
      </c>
      <c r="AQ129" s="136">
        <f>COUNTIF($F129:$AJ132,"=В")</f>
        <v>0</v>
      </c>
      <c r="AR129" s="124">
        <f>COUNTIF($F129:$AJ132,"=НА")</f>
        <v>0</v>
      </c>
      <c r="AS129" s="124">
        <f>COUNTIF(F129:AJ132,"=ТН")</f>
        <v>0</v>
      </c>
      <c r="AT129" s="124">
        <f>COUNTIF($F129:$AJ132,"=ВД")</f>
        <v>0</v>
      </c>
      <c r="AU129" s="124">
        <f>COUNTIF($F129:$AJ132,"=ВП")</f>
        <v>0</v>
      </c>
      <c r="AV129" s="124">
        <f>COUNTIF($F129:$AJ132,"=ДД")</f>
        <v>0</v>
      </c>
      <c r="AW129" s="124">
        <f>COUNTIF($F129:$AJ132,"=П")</f>
        <v>0</v>
      </c>
      <c r="AX129" s="124">
        <f>COUNTIF($F129:$AJ132,"=ПР")</f>
        <v>0</v>
      </c>
      <c r="AY129" s="95">
        <f>COUNTIF($F129:$AJ132,"=І")</f>
        <v>0</v>
      </c>
      <c r="AZ129" s="95">
        <f>COUNTIF($F129:$AJ132,"=НЗ")</f>
        <v>0</v>
      </c>
      <c r="BA129" s="97" t="str">
        <f>IF(C129&gt;1,[1]Графік!$L$36,"")</f>
        <v/>
      </c>
    </row>
    <row r="130" spans="1:53" ht="12.75" customHeight="1" x14ac:dyDescent="0.25">
      <c r="A130" s="141"/>
      <c r="B130" s="144"/>
      <c r="C130" s="147"/>
      <c r="D130" s="150"/>
      <c r="E130" s="51"/>
      <c r="F130" s="38">
        <f t="shared" ref="F130:AG130" si="58">IF(F129="Р",8,"")</f>
        <v>8</v>
      </c>
      <c r="G130" s="70">
        <f t="shared" si="58"/>
        <v>8</v>
      </c>
      <c r="H130" s="70">
        <f t="shared" si="58"/>
        <v>8</v>
      </c>
      <c r="I130" s="70">
        <f t="shared" si="58"/>
        <v>8</v>
      </c>
      <c r="J130" s="70" t="str">
        <f t="shared" si="58"/>
        <v/>
      </c>
      <c r="K130" s="70" t="str">
        <f t="shared" si="58"/>
        <v/>
      </c>
      <c r="L130" s="70">
        <f t="shared" si="58"/>
        <v>8</v>
      </c>
      <c r="M130" s="70">
        <f t="shared" si="58"/>
        <v>8</v>
      </c>
      <c r="N130" s="70">
        <f t="shared" si="58"/>
        <v>8</v>
      </c>
      <c r="O130" s="70">
        <f t="shared" si="58"/>
        <v>8</v>
      </c>
      <c r="P130" s="70" t="str">
        <f t="shared" si="58"/>
        <v/>
      </c>
      <c r="Q130" s="70" t="str">
        <f t="shared" si="58"/>
        <v/>
      </c>
      <c r="R130" s="70">
        <f t="shared" si="58"/>
        <v>8</v>
      </c>
      <c r="S130" s="70">
        <f t="shared" si="58"/>
        <v>8</v>
      </c>
      <c r="T130" s="70">
        <f t="shared" si="58"/>
        <v>8</v>
      </c>
      <c r="U130" s="70">
        <f t="shared" si="58"/>
        <v>8</v>
      </c>
      <c r="V130" s="70" t="str">
        <f t="shared" si="58"/>
        <v/>
      </c>
      <c r="W130" s="70" t="str">
        <f t="shared" si="58"/>
        <v/>
      </c>
      <c r="X130" s="70">
        <f t="shared" si="58"/>
        <v>8</v>
      </c>
      <c r="Y130" s="70">
        <f t="shared" si="58"/>
        <v>8</v>
      </c>
      <c r="Z130" s="70">
        <f t="shared" si="58"/>
        <v>8</v>
      </c>
      <c r="AA130" s="70">
        <f t="shared" si="58"/>
        <v>8</v>
      </c>
      <c r="AB130" s="70" t="str">
        <f t="shared" si="58"/>
        <v/>
      </c>
      <c r="AC130" s="70" t="str">
        <f t="shared" si="58"/>
        <v/>
      </c>
      <c r="AD130" s="70">
        <f t="shared" si="58"/>
        <v>8</v>
      </c>
      <c r="AE130" s="70">
        <f t="shared" si="58"/>
        <v>8</v>
      </c>
      <c r="AF130" s="70">
        <f t="shared" si="58"/>
        <v>8</v>
      </c>
      <c r="AG130" s="70">
        <f t="shared" si="58"/>
        <v>8</v>
      </c>
      <c r="AH130" s="70"/>
      <c r="AI130" s="70"/>
      <c r="AJ130" s="70"/>
      <c r="AK130" s="162"/>
      <c r="AL130" s="156"/>
      <c r="AM130" s="127"/>
      <c r="AN130" s="130"/>
      <c r="AO130" s="133"/>
      <c r="AP130" s="136"/>
      <c r="AQ130" s="136"/>
      <c r="AR130" s="124"/>
      <c r="AS130" s="124"/>
      <c r="AT130" s="124"/>
      <c r="AU130" s="124"/>
      <c r="AV130" s="124"/>
      <c r="AW130" s="124"/>
      <c r="AX130" s="124"/>
      <c r="AY130" s="95"/>
      <c r="AZ130" s="95"/>
      <c r="BA130" s="98"/>
    </row>
    <row r="131" spans="1:53" ht="12.75" customHeight="1" x14ac:dyDescent="0.25">
      <c r="A131" s="141"/>
      <c r="B131" s="144"/>
      <c r="C131" s="147"/>
      <c r="D131" s="150"/>
      <c r="E131" s="51"/>
      <c r="F131" s="42" t="str">
        <f t="shared" ref="F131:AJ131" si="59">IF(F132&gt;0,"НУ","")</f>
        <v/>
      </c>
      <c r="G131" s="72" t="str">
        <f t="shared" si="59"/>
        <v/>
      </c>
      <c r="H131" s="72" t="str">
        <f t="shared" si="59"/>
        <v/>
      </c>
      <c r="I131" s="72" t="str">
        <f t="shared" si="59"/>
        <v/>
      </c>
      <c r="J131" s="72" t="str">
        <f t="shared" si="59"/>
        <v/>
      </c>
      <c r="K131" s="72" t="str">
        <f t="shared" si="59"/>
        <v/>
      </c>
      <c r="L131" s="72" t="str">
        <f t="shared" si="59"/>
        <v/>
      </c>
      <c r="M131" s="72" t="str">
        <f t="shared" si="59"/>
        <v/>
      </c>
      <c r="N131" s="72" t="str">
        <f t="shared" si="59"/>
        <v/>
      </c>
      <c r="O131" s="72" t="str">
        <f t="shared" si="59"/>
        <v/>
      </c>
      <c r="P131" s="72" t="str">
        <f t="shared" si="59"/>
        <v/>
      </c>
      <c r="Q131" s="72" t="str">
        <f t="shared" si="59"/>
        <v/>
      </c>
      <c r="R131" s="72" t="str">
        <f t="shared" si="59"/>
        <v/>
      </c>
      <c r="S131" s="72" t="str">
        <f t="shared" si="59"/>
        <v/>
      </c>
      <c r="T131" s="72" t="str">
        <f t="shared" si="59"/>
        <v/>
      </c>
      <c r="U131" s="72" t="str">
        <f t="shared" si="59"/>
        <v/>
      </c>
      <c r="V131" s="72" t="str">
        <f t="shared" si="59"/>
        <v/>
      </c>
      <c r="W131" s="72" t="str">
        <f t="shared" si="59"/>
        <v/>
      </c>
      <c r="X131" s="72" t="str">
        <f t="shared" si="59"/>
        <v/>
      </c>
      <c r="Y131" s="72" t="str">
        <f t="shared" si="59"/>
        <v/>
      </c>
      <c r="Z131" s="72" t="str">
        <f t="shared" si="59"/>
        <v/>
      </c>
      <c r="AA131" s="72" t="str">
        <f t="shared" si="59"/>
        <v/>
      </c>
      <c r="AB131" s="72" t="str">
        <f t="shared" si="59"/>
        <v/>
      </c>
      <c r="AC131" s="72" t="str">
        <f t="shared" si="59"/>
        <v/>
      </c>
      <c r="AD131" s="72" t="str">
        <f t="shared" si="59"/>
        <v/>
      </c>
      <c r="AE131" s="72" t="str">
        <f t="shared" si="59"/>
        <v/>
      </c>
      <c r="AF131" s="72" t="str">
        <f t="shared" si="59"/>
        <v/>
      </c>
      <c r="AG131" s="72" t="str">
        <f t="shared" si="59"/>
        <v/>
      </c>
      <c r="AH131" s="72" t="str">
        <f t="shared" si="59"/>
        <v/>
      </c>
      <c r="AI131" s="72" t="str">
        <f t="shared" si="59"/>
        <v/>
      </c>
      <c r="AJ131" s="72" t="str">
        <f t="shared" si="59"/>
        <v/>
      </c>
      <c r="AK131" s="162"/>
      <c r="AL131" s="156"/>
      <c r="AM131" s="127"/>
      <c r="AN131" s="130"/>
      <c r="AO131" s="133"/>
      <c r="AP131" s="136"/>
      <c r="AQ131" s="136"/>
      <c r="AR131" s="124"/>
      <c r="AS131" s="124"/>
      <c r="AT131" s="124"/>
      <c r="AU131" s="124"/>
      <c r="AV131" s="124"/>
      <c r="AW131" s="124"/>
      <c r="AX131" s="124"/>
      <c r="AY131" s="95"/>
      <c r="AZ131" s="95"/>
      <c r="BA131" s="98"/>
    </row>
    <row r="132" spans="1:53" ht="13.5" customHeight="1" thickBot="1" x14ac:dyDescent="0.3">
      <c r="A132" s="142"/>
      <c r="B132" s="145"/>
      <c r="C132" s="148"/>
      <c r="D132" s="151"/>
      <c r="E132" s="52"/>
      <c r="F132" s="47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163"/>
      <c r="AL132" s="157"/>
      <c r="AM132" s="128"/>
      <c r="AN132" s="131"/>
      <c r="AO132" s="134"/>
      <c r="AP132" s="137"/>
      <c r="AQ132" s="137"/>
      <c r="AR132" s="125"/>
      <c r="AS132" s="125"/>
      <c r="AT132" s="125"/>
      <c r="AU132" s="125"/>
      <c r="AV132" s="125"/>
      <c r="AW132" s="125"/>
      <c r="AX132" s="125"/>
      <c r="AY132" s="96"/>
      <c r="AZ132" s="96"/>
      <c r="BA132" s="99"/>
    </row>
    <row r="133" spans="1:53" ht="26.45" customHeight="1" x14ac:dyDescent="0.25">
      <c r="A133" s="140">
        <v>31</v>
      </c>
      <c r="B133" s="143" t="str">
        <f>IFERROR(VLOOKUP($C133,[1]Списки!$A$1:$C$3999,2,0),"")</f>
        <v/>
      </c>
      <c r="C133" s="146"/>
      <c r="D133" s="149" t="str">
        <f>IFERROR(VLOOKUP($C133,[1]Списки!$A$1:$C$3999,3,0),"")</f>
        <v/>
      </c>
      <c r="E133" s="50"/>
      <c r="F133" s="34" t="str">
        <f>VLOOKUP(F$11,[1]Графік!$I$5:$L$32,3,0)</f>
        <v>Р</v>
      </c>
      <c r="G133" s="35" t="str">
        <f>VLOOKUP(G$11,[1]Графік!$I$5:$L$32,3,0)</f>
        <v>Р</v>
      </c>
      <c r="H133" s="35" t="str">
        <f>VLOOKUP(H$11,[1]Графік!$I$5:$L$32,3,0)</f>
        <v>Р</v>
      </c>
      <c r="I133" s="35" t="str">
        <f>VLOOKUP(I$11,[1]Графік!$I$5:$L$32,3,0)</f>
        <v>Р</v>
      </c>
      <c r="J133" s="35" t="str">
        <f>VLOOKUP(J$11,[1]Графік!$I$5:$L$32,3,0)</f>
        <v>ВВ</v>
      </c>
      <c r="K133" s="35" t="str">
        <f>VLOOKUP(K$11,[1]Графік!$I$5:$L$32,3,0)</f>
        <v>ВВ</v>
      </c>
      <c r="L133" s="35" t="str">
        <f>VLOOKUP(L$11,[1]Графік!$I$5:$L$32,3,0)</f>
        <v>Р</v>
      </c>
      <c r="M133" s="35" t="str">
        <f>VLOOKUP(M$11,[1]Графік!$I$5:$L$32,3,0)</f>
        <v>Р</v>
      </c>
      <c r="N133" s="35" t="str">
        <f>VLOOKUP(N$11,[1]Графік!$I$5:$L$32,3,0)</f>
        <v>Р</v>
      </c>
      <c r="O133" s="35" t="str">
        <f>VLOOKUP(O$11,[1]Графік!$I$5:$L$32,3,0)</f>
        <v>Р</v>
      </c>
      <c r="P133" s="35" t="str">
        <f>VLOOKUP(P$11,[1]Графік!$I$5:$L$32,3,0)</f>
        <v>ВВ</v>
      </c>
      <c r="Q133" s="35" t="str">
        <f>VLOOKUP(Q$11,[1]Графік!$I$5:$L$32,3,0)</f>
        <v>ВВ</v>
      </c>
      <c r="R133" s="35" t="str">
        <f>VLOOKUP(R$11,[1]Графік!$I$5:$L$32,3,0)</f>
        <v>Р</v>
      </c>
      <c r="S133" s="35" t="str">
        <f>VLOOKUP(S$11,[1]Графік!$I$5:$L$32,3,0)</f>
        <v>Р</v>
      </c>
      <c r="T133" s="35" t="str">
        <f>VLOOKUP(T$11,[1]Графік!$I$5:$L$32,3,0)</f>
        <v>Р</v>
      </c>
      <c r="U133" s="35" t="str">
        <f>VLOOKUP(U$11,[1]Графік!$I$5:$L$32,3,0)</f>
        <v>Р</v>
      </c>
      <c r="V133" s="35" t="str">
        <f>VLOOKUP(V$11,[1]Графік!$I$5:$L$32,3,0)</f>
        <v>ВВ</v>
      </c>
      <c r="W133" s="35" t="str">
        <f>VLOOKUP(W$11,[1]Графік!$I$5:$L$32,3,0)</f>
        <v>ВВ</v>
      </c>
      <c r="X133" s="35" t="str">
        <f>VLOOKUP(X$11,[1]Графік!$I$5:$L$32,3,0)</f>
        <v>Р</v>
      </c>
      <c r="Y133" s="35" t="str">
        <f>VLOOKUP(Y$11,[1]Графік!$I$5:$L$32,3,0)</f>
        <v>Р</v>
      </c>
      <c r="Z133" s="35" t="str">
        <f>VLOOKUP(Z$11,[1]Графік!$I$5:$L$32,3,0)</f>
        <v>Р</v>
      </c>
      <c r="AA133" s="35" t="str">
        <f>VLOOKUP(AA$11,[1]Графік!$I$5:$L$32,3,0)</f>
        <v>Р</v>
      </c>
      <c r="AB133" s="35" t="str">
        <f>VLOOKUP(AB$11,[1]Графік!$I$5:$L$32,3,0)</f>
        <v>ВВ</v>
      </c>
      <c r="AC133" s="35" t="str">
        <f>VLOOKUP(AC$11,[1]Графік!$I$5:$L$32,3,0)</f>
        <v>ВВ</v>
      </c>
      <c r="AD133" s="35" t="str">
        <f>VLOOKUP(AD$11,[1]Графік!$I$5:$L$32,3,0)</f>
        <v>Р</v>
      </c>
      <c r="AE133" s="35" t="str">
        <f>VLOOKUP(AE$11,[1]Графік!$I$5:$L$32,3,0)</f>
        <v>Р</v>
      </c>
      <c r="AF133" s="35" t="str">
        <f>VLOOKUP(AF$11,[1]Графік!$I$5:$L$32,3,0)</f>
        <v>Р</v>
      </c>
      <c r="AG133" s="35" t="str">
        <f>VLOOKUP(AG$11,[1]Графік!$I$5:$L$32,3,0)</f>
        <v>Р</v>
      </c>
      <c r="AH133" s="35"/>
      <c r="AI133" s="35"/>
      <c r="AJ133" s="35"/>
      <c r="AK133" s="162">
        <f ca="1">SUMIF($F133:$AJ136,"Р",$F134:$AJ134)</f>
        <v>160</v>
      </c>
      <c r="AL133" s="156">
        <f ca="1">SUMIF($F135:$AJ136,"НУ",$F136:$AJ136)</f>
        <v>0</v>
      </c>
      <c r="AM133" s="127">
        <f ca="1">SUMIF(F133:AJ136,"РВ",F134:AJ134)</f>
        <v>0</v>
      </c>
      <c r="AN133" s="130">
        <f ca="1">AK133+AL133+AM133</f>
        <v>160</v>
      </c>
      <c r="AO133" s="133">
        <f ca="1">AK133/8</f>
        <v>20</v>
      </c>
      <c r="AP133" s="136">
        <f>COUNTIF($F133:$AJ136,"=ВВ")</f>
        <v>8</v>
      </c>
      <c r="AQ133" s="136">
        <f>COUNTIF($F133:$AJ136,"=В")</f>
        <v>0</v>
      </c>
      <c r="AR133" s="124">
        <f>COUNTIF($F133:$AJ136,"=НА")</f>
        <v>0</v>
      </c>
      <c r="AS133" s="124">
        <f>COUNTIF(F133:AJ136,"=ТН")</f>
        <v>0</v>
      </c>
      <c r="AT133" s="124">
        <f>COUNTIF($F133:$AJ136,"=ВД")</f>
        <v>0</v>
      </c>
      <c r="AU133" s="124">
        <f>COUNTIF($F133:$AJ136,"=ВП")</f>
        <v>0</v>
      </c>
      <c r="AV133" s="124">
        <f>COUNTIF($F133:$AJ136,"=ДД")</f>
        <v>0</v>
      </c>
      <c r="AW133" s="124">
        <f>COUNTIF($F133:$AJ136,"=П")</f>
        <v>0</v>
      </c>
      <c r="AX133" s="124">
        <f>COUNTIF($F133:$AJ136,"=ПР")</f>
        <v>0</v>
      </c>
      <c r="AY133" s="95">
        <f>COUNTIF($F133:$AJ136,"=І")</f>
        <v>0</v>
      </c>
      <c r="AZ133" s="95">
        <f>COUNTIF($F133:$AJ136,"=НЗ")</f>
        <v>0</v>
      </c>
      <c r="BA133" s="97" t="str">
        <f>IF(C133&gt;1,[1]Графік!$L$36,"")</f>
        <v/>
      </c>
    </row>
    <row r="134" spans="1:53" ht="12.75" customHeight="1" x14ac:dyDescent="0.25">
      <c r="A134" s="141"/>
      <c r="B134" s="144"/>
      <c r="C134" s="147"/>
      <c r="D134" s="150"/>
      <c r="E134" s="51"/>
      <c r="F134" s="38">
        <f t="shared" ref="F134:AG134" si="60">IF(F133="Р",8,"")</f>
        <v>8</v>
      </c>
      <c r="G134" s="70">
        <f t="shared" si="60"/>
        <v>8</v>
      </c>
      <c r="H134" s="70">
        <f t="shared" si="60"/>
        <v>8</v>
      </c>
      <c r="I134" s="70">
        <f t="shared" si="60"/>
        <v>8</v>
      </c>
      <c r="J134" s="70" t="str">
        <f t="shared" si="60"/>
        <v/>
      </c>
      <c r="K134" s="70" t="str">
        <f t="shared" si="60"/>
        <v/>
      </c>
      <c r="L134" s="70">
        <f t="shared" si="60"/>
        <v>8</v>
      </c>
      <c r="M134" s="70">
        <f t="shared" si="60"/>
        <v>8</v>
      </c>
      <c r="N134" s="70">
        <f t="shared" si="60"/>
        <v>8</v>
      </c>
      <c r="O134" s="70">
        <f t="shared" si="60"/>
        <v>8</v>
      </c>
      <c r="P134" s="70" t="str">
        <f t="shared" si="60"/>
        <v/>
      </c>
      <c r="Q134" s="70" t="str">
        <f t="shared" si="60"/>
        <v/>
      </c>
      <c r="R134" s="70">
        <f t="shared" si="60"/>
        <v>8</v>
      </c>
      <c r="S134" s="70">
        <f t="shared" si="60"/>
        <v>8</v>
      </c>
      <c r="T134" s="70">
        <f t="shared" si="60"/>
        <v>8</v>
      </c>
      <c r="U134" s="70">
        <f t="shared" si="60"/>
        <v>8</v>
      </c>
      <c r="V134" s="70" t="str">
        <f t="shared" si="60"/>
        <v/>
      </c>
      <c r="W134" s="70" t="str">
        <f t="shared" si="60"/>
        <v/>
      </c>
      <c r="X134" s="70">
        <f t="shared" si="60"/>
        <v>8</v>
      </c>
      <c r="Y134" s="70">
        <f t="shared" si="60"/>
        <v>8</v>
      </c>
      <c r="Z134" s="70">
        <f t="shared" si="60"/>
        <v>8</v>
      </c>
      <c r="AA134" s="70">
        <f t="shared" si="60"/>
        <v>8</v>
      </c>
      <c r="AB134" s="70" t="str">
        <f t="shared" si="60"/>
        <v/>
      </c>
      <c r="AC134" s="70" t="str">
        <f t="shared" si="60"/>
        <v/>
      </c>
      <c r="AD134" s="70">
        <f t="shared" si="60"/>
        <v>8</v>
      </c>
      <c r="AE134" s="70">
        <f t="shared" si="60"/>
        <v>8</v>
      </c>
      <c r="AF134" s="70">
        <f t="shared" si="60"/>
        <v>8</v>
      </c>
      <c r="AG134" s="70">
        <f t="shared" si="60"/>
        <v>8</v>
      </c>
      <c r="AH134" s="70"/>
      <c r="AI134" s="70"/>
      <c r="AJ134" s="70"/>
      <c r="AK134" s="162"/>
      <c r="AL134" s="156"/>
      <c r="AM134" s="127"/>
      <c r="AN134" s="130"/>
      <c r="AO134" s="133"/>
      <c r="AP134" s="136"/>
      <c r="AQ134" s="136"/>
      <c r="AR134" s="124"/>
      <c r="AS134" s="124"/>
      <c r="AT134" s="124"/>
      <c r="AU134" s="124"/>
      <c r="AV134" s="124"/>
      <c r="AW134" s="124"/>
      <c r="AX134" s="124"/>
      <c r="AY134" s="95"/>
      <c r="AZ134" s="95"/>
      <c r="BA134" s="98"/>
    </row>
    <row r="135" spans="1:53" ht="12.75" customHeight="1" x14ac:dyDescent="0.25">
      <c r="A135" s="141"/>
      <c r="B135" s="144"/>
      <c r="C135" s="147"/>
      <c r="D135" s="150"/>
      <c r="E135" s="51"/>
      <c r="F135" s="42" t="str">
        <f t="shared" ref="F135:AJ135" si="61">IF(F136&gt;0,"НУ","")</f>
        <v/>
      </c>
      <c r="G135" s="72" t="str">
        <f t="shared" si="61"/>
        <v/>
      </c>
      <c r="H135" s="72" t="str">
        <f t="shared" si="61"/>
        <v/>
      </c>
      <c r="I135" s="72" t="str">
        <f t="shared" si="61"/>
        <v/>
      </c>
      <c r="J135" s="72" t="str">
        <f t="shared" si="61"/>
        <v/>
      </c>
      <c r="K135" s="72" t="str">
        <f t="shared" si="61"/>
        <v/>
      </c>
      <c r="L135" s="72" t="str">
        <f t="shared" si="61"/>
        <v/>
      </c>
      <c r="M135" s="72" t="str">
        <f t="shared" si="61"/>
        <v/>
      </c>
      <c r="N135" s="72" t="str">
        <f t="shared" si="61"/>
        <v/>
      </c>
      <c r="O135" s="72" t="str">
        <f t="shared" si="61"/>
        <v/>
      </c>
      <c r="P135" s="72" t="str">
        <f t="shared" si="61"/>
        <v/>
      </c>
      <c r="Q135" s="72" t="str">
        <f t="shared" si="61"/>
        <v/>
      </c>
      <c r="R135" s="72" t="str">
        <f t="shared" si="61"/>
        <v/>
      </c>
      <c r="S135" s="72" t="str">
        <f t="shared" si="61"/>
        <v/>
      </c>
      <c r="T135" s="72" t="str">
        <f t="shared" si="61"/>
        <v/>
      </c>
      <c r="U135" s="72" t="str">
        <f t="shared" si="61"/>
        <v/>
      </c>
      <c r="V135" s="72" t="str">
        <f t="shared" si="61"/>
        <v/>
      </c>
      <c r="W135" s="72" t="str">
        <f t="shared" si="61"/>
        <v/>
      </c>
      <c r="X135" s="72" t="str">
        <f t="shared" si="61"/>
        <v/>
      </c>
      <c r="Y135" s="72" t="str">
        <f t="shared" si="61"/>
        <v/>
      </c>
      <c r="Z135" s="72" t="str">
        <f t="shared" si="61"/>
        <v/>
      </c>
      <c r="AA135" s="72" t="str">
        <f t="shared" si="61"/>
        <v/>
      </c>
      <c r="AB135" s="72" t="str">
        <f t="shared" si="61"/>
        <v/>
      </c>
      <c r="AC135" s="72" t="str">
        <f t="shared" si="61"/>
        <v/>
      </c>
      <c r="AD135" s="72" t="str">
        <f t="shared" si="61"/>
        <v/>
      </c>
      <c r="AE135" s="72" t="str">
        <f t="shared" si="61"/>
        <v/>
      </c>
      <c r="AF135" s="72" t="str">
        <f t="shared" si="61"/>
        <v/>
      </c>
      <c r="AG135" s="72" t="str">
        <f t="shared" si="61"/>
        <v/>
      </c>
      <c r="AH135" s="72" t="str">
        <f t="shared" si="61"/>
        <v/>
      </c>
      <c r="AI135" s="72" t="str">
        <f t="shared" si="61"/>
        <v/>
      </c>
      <c r="AJ135" s="72" t="str">
        <f t="shared" si="61"/>
        <v/>
      </c>
      <c r="AK135" s="162"/>
      <c r="AL135" s="156"/>
      <c r="AM135" s="127"/>
      <c r="AN135" s="130"/>
      <c r="AO135" s="133"/>
      <c r="AP135" s="136"/>
      <c r="AQ135" s="136"/>
      <c r="AR135" s="124"/>
      <c r="AS135" s="124"/>
      <c r="AT135" s="124"/>
      <c r="AU135" s="124"/>
      <c r="AV135" s="124"/>
      <c r="AW135" s="124"/>
      <c r="AX135" s="124"/>
      <c r="AY135" s="95"/>
      <c r="AZ135" s="95"/>
      <c r="BA135" s="98"/>
    </row>
    <row r="136" spans="1:53" ht="13.5" customHeight="1" thickBot="1" x14ac:dyDescent="0.3">
      <c r="A136" s="142"/>
      <c r="B136" s="145"/>
      <c r="C136" s="148"/>
      <c r="D136" s="151"/>
      <c r="E136" s="52"/>
      <c r="F136" s="47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163"/>
      <c r="AL136" s="157"/>
      <c r="AM136" s="128"/>
      <c r="AN136" s="131"/>
      <c r="AO136" s="134"/>
      <c r="AP136" s="137"/>
      <c r="AQ136" s="137"/>
      <c r="AR136" s="125"/>
      <c r="AS136" s="125"/>
      <c r="AT136" s="125"/>
      <c r="AU136" s="125"/>
      <c r="AV136" s="125"/>
      <c r="AW136" s="125"/>
      <c r="AX136" s="125"/>
      <c r="AY136" s="96"/>
      <c r="AZ136" s="96"/>
      <c r="BA136" s="99"/>
    </row>
    <row r="137" spans="1:53" ht="12.75" customHeight="1" x14ac:dyDescent="0.25">
      <c r="A137" s="140">
        <v>32</v>
      </c>
      <c r="B137" s="143" t="str">
        <f>IFERROR(VLOOKUP($C137,[1]Списки!$A$1:$C$3999,2,0),"")</f>
        <v/>
      </c>
      <c r="C137" s="146"/>
      <c r="D137" s="149" t="str">
        <f>IFERROR(VLOOKUP($C137,[1]Списки!$A$1:$C$3999,3,0),"")</f>
        <v/>
      </c>
      <c r="E137" s="50"/>
      <c r="F137" s="34" t="str">
        <f>VLOOKUP(F$11,[1]Графік!$I$5:$L$32,3,0)</f>
        <v>Р</v>
      </c>
      <c r="G137" s="35" t="str">
        <f>VLOOKUP(G$11,[1]Графік!$I$5:$L$32,3,0)</f>
        <v>Р</v>
      </c>
      <c r="H137" s="35" t="str">
        <f>VLOOKUP(H$11,[1]Графік!$I$5:$L$32,3,0)</f>
        <v>Р</v>
      </c>
      <c r="I137" s="35" t="str">
        <f>VLOOKUP(I$11,[1]Графік!$I$5:$L$32,3,0)</f>
        <v>Р</v>
      </c>
      <c r="J137" s="35" t="str">
        <f>VLOOKUP(J$11,[1]Графік!$I$5:$L$32,3,0)</f>
        <v>ВВ</v>
      </c>
      <c r="K137" s="35" t="str">
        <f>VLOOKUP(K$11,[1]Графік!$I$5:$L$32,3,0)</f>
        <v>ВВ</v>
      </c>
      <c r="L137" s="35" t="str">
        <f>VLOOKUP(L$11,[1]Графік!$I$5:$L$32,3,0)</f>
        <v>Р</v>
      </c>
      <c r="M137" s="35" t="str">
        <f>VLOOKUP(M$11,[1]Графік!$I$5:$L$32,3,0)</f>
        <v>Р</v>
      </c>
      <c r="N137" s="35" t="str">
        <f>VLOOKUP(N$11,[1]Графік!$I$5:$L$32,3,0)</f>
        <v>Р</v>
      </c>
      <c r="O137" s="35" t="str">
        <f>VLOOKUP(O$11,[1]Графік!$I$5:$L$32,3,0)</f>
        <v>Р</v>
      </c>
      <c r="P137" s="35" t="str">
        <f>VLOOKUP(P$11,[1]Графік!$I$5:$L$32,3,0)</f>
        <v>ВВ</v>
      </c>
      <c r="Q137" s="35" t="str">
        <f>VLOOKUP(Q$11,[1]Графік!$I$5:$L$32,3,0)</f>
        <v>ВВ</v>
      </c>
      <c r="R137" s="35" t="str">
        <f>VLOOKUP(R$11,[1]Графік!$I$5:$L$32,3,0)</f>
        <v>Р</v>
      </c>
      <c r="S137" s="35" t="str">
        <f>VLOOKUP(S$11,[1]Графік!$I$5:$L$32,3,0)</f>
        <v>Р</v>
      </c>
      <c r="T137" s="35" t="str">
        <f>VLOOKUP(T$11,[1]Графік!$I$5:$L$32,3,0)</f>
        <v>Р</v>
      </c>
      <c r="U137" s="35" t="str">
        <f>VLOOKUP(U$11,[1]Графік!$I$5:$L$32,3,0)</f>
        <v>Р</v>
      </c>
      <c r="V137" s="35" t="str">
        <f>VLOOKUP(V$11,[1]Графік!$I$5:$L$32,3,0)</f>
        <v>ВВ</v>
      </c>
      <c r="W137" s="35" t="str">
        <f>VLOOKUP(W$11,[1]Графік!$I$5:$L$32,3,0)</f>
        <v>ВВ</v>
      </c>
      <c r="X137" s="35" t="str">
        <f>VLOOKUP(X$11,[1]Графік!$I$5:$L$32,3,0)</f>
        <v>Р</v>
      </c>
      <c r="Y137" s="35" t="str">
        <f>VLOOKUP(Y$11,[1]Графік!$I$5:$L$32,3,0)</f>
        <v>Р</v>
      </c>
      <c r="Z137" s="35" t="str">
        <f>VLOOKUP(Z$11,[1]Графік!$I$5:$L$32,3,0)</f>
        <v>Р</v>
      </c>
      <c r="AA137" s="35" t="str">
        <f>VLOOKUP(AA$11,[1]Графік!$I$5:$L$32,3,0)</f>
        <v>Р</v>
      </c>
      <c r="AB137" s="35" t="str">
        <f>VLOOKUP(AB$11,[1]Графік!$I$5:$L$32,3,0)</f>
        <v>ВВ</v>
      </c>
      <c r="AC137" s="35" t="str">
        <f>VLOOKUP(AC$11,[1]Графік!$I$5:$L$32,3,0)</f>
        <v>ВВ</v>
      </c>
      <c r="AD137" s="35" t="str">
        <f>VLOOKUP(AD$11,[1]Графік!$I$5:$L$32,3,0)</f>
        <v>Р</v>
      </c>
      <c r="AE137" s="35" t="str">
        <f>VLOOKUP(AE$11,[1]Графік!$I$5:$L$32,3,0)</f>
        <v>Р</v>
      </c>
      <c r="AF137" s="35" t="str">
        <f>VLOOKUP(AF$11,[1]Графік!$I$5:$L$32,3,0)</f>
        <v>Р</v>
      </c>
      <c r="AG137" s="35" t="str">
        <f>VLOOKUP(AG$11,[1]Графік!$I$5:$L$32,3,0)</f>
        <v>Р</v>
      </c>
      <c r="AH137" s="35"/>
      <c r="AI137" s="35"/>
      <c r="AJ137" s="35"/>
      <c r="AK137" s="162">
        <f ca="1">SUMIF($F137:$AJ140,"Р",$F138:$AJ138)</f>
        <v>160</v>
      </c>
      <c r="AL137" s="156">
        <f ca="1">SUMIF($F139:$AJ140,"НУ",$F140:$AJ140)</f>
        <v>0</v>
      </c>
      <c r="AM137" s="127">
        <f ca="1">SUMIF(F137:AJ140,"РВ",F138:AJ138)</f>
        <v>0</v>
      </c>
      <c r="AN137" s="130">
        <f ca="1">AK137+AL137+AM137</f>
        <v>160</v>
      </c>
      <c r="AO137" s="133">
        <f ca="1">AK137/8</f>
        <v>20</v>
      </c>
      <c r="AP137" s="136">
        <f>COUNTIF($F137:$AJ140,"=ВВ")</f>
        <v>8</v>
      </c>
      <c r="AQ137" s="136">
        <f>COUNTIF($F137:$AJ140,"=В")</f>
        <v>0</v>
      </c>
      <c r="AR137" s="124">
        <f>COUNTIF($F137:$AJ140,"=НА")</f>
        <v>0</v>
      </c>
      <c r="AS137" s="124">
        <f>COUNTIF(F137:AJ140,"=ТН")</f>
        <v>0</v>
      </c>
      <c r="AT137" s="124">
        <f>COUNTIF($F137:$AJ140,"=ВД")</f>
        <v>0</v>
      </c>
      <c r="AU137" s="124">
        <f>COUNTIF($F137:$AJ140,"=ВП")</f>
        <v>0</v>
      </c>
      <c r="AV137" s="124">
        <f>COUNTIF($F137:$AJ140,"=ДД")</f>
        <v>0</v>
      </c>
      <c r="AW137" s="124">
        <f>COUNTIF($F137:$AJ140,"=П")</f>
        <v>0</v>
      </c>
      <c r="AX137" s="124">
        <f>COUNTIF($F137:$AJ140,"=ПР")</f>
        <v>0</v>
      </c>
      <c r="AY137" s="95">
        <f>COUNTIF($F137:$AJ140,"=І")</f>
        <v>0</v>
      </c>
      <c r="AZ137" s="95">
        <f>COUNTIF($F137:$AJ140,"=НЗ")</f>
        <v>0</v>
      </c>
      <c r="BA137" s="97" t="str">
        <f>IF(C137&gt;1,[1]Графік!$L$36,"")</f>
        <v/>
      </c>
    </row>
    <row r="138" spans="1:53" ht="25.5" customHeight="1" x14ac:dyDescent="0.25">
      <c r="A138" s="141"/>
      <c r="B138" s="144"/>
      <c r="C138" s="147"/>
      <c r="D138" s="150"/>
      <c r="E138" s="51"/>
      <c r="F138" s="38">
        <f t="shared" ref="F138:AG138" si="62">IF(F137="Р",8,"")</f>
        <v>8</v>
      </c>
      <c r="G138" s="70">
        <f t="shared" si="62"/>
        <v>8</v>
      </c>
      <c r="H138" s="70">
        <f t="shared" si="62"/>
        <v>8</v>
      </c>
      <c r="I138" s="70">
        <f t="shared" si="62"/>
        <v>8</v>
      </c>
      <c r="J138" s="70" t="str">
        <f t="shared" si="62"/>
        <v/>
      </c>
      <c r="K138" s="70" t="str">
        <f t="shared" si="62"/>
        <v/>
      </c>
      <c r="L138" s="70">
        <f t="shared" si="62"/>
        <v>8</v>
      </c>
      <c r="M138" s="70">
        <f t="shared" si="62"/>
        <v>8</v>
      </c>
      <c r="N138" s="70">
        <f t="shared" si="62"/>
        <v>8</v>
      </c>
      <c r="O138" s="70">
        <f t="shared" si="62"/>
        <v>8</v>
      </c>
      <c r="P138" s="70" t="str">
        <f t="shared" si="62"/>
        <v/>
      </c>
      <c r="Q138" s="70" t="str">
        <f t="shared" si="62"/>
        <v/>
      </c>
      <c r="R138" s="70">
        <f t="shared" si="62"/>
        <v>8</v>
      </c>
      <c r="S138" s="70">
        <f t="shared" si="62"/>
        <v>8</v>
      </c>
      <c r="T138" s="70">
        <f t="shared" si="62"/>
        <v>8</v>
      </c>
      <c r="U138" s="70">
        <f t="shared" si="62"/>
        <v>8</v>
      </c>
      <c r="V138" s="70" t="str">
        <f t="shared" si="62"/>
        <v/>
      </c>
      <c r="W138" s="70" t="str">
        <f t="shared" si="62"/>
        <v/>
      </c>
      <c r="X138" s="70">
        <f t="shared" si="62"/>
        <v>8</v>
      </c>
      <c r="Y138" s="70">
        <f t="shared" si="62"/>
        <v>8</v>
      </c>
      <c r="Z138" s="70">
        <f t="shared" si="62"/>
        <v>8</v>
      </c>
      <c r="AA138" s="70">
        <f t="shared" si="62"/>
        <v>8</v>
      </c>
      <c r="AB138" s="70" t="str">
        <f t="shared" si="62"/>
        <v/>
      </c>
      <c r="AC138" s="70" t="str">
        <f t="shared" si="62"/>
        <v/>
      </c>
      <c r="AD138" s="70">
        <f t="shared" si="62"/>
        <v>8</v>
      </c>
      <c r="AE138" s="70">
        <f t="shared" si="62"/>
        <v>8</v>
      </c>
      <c r="AF138" s="70">
        <f t="shared" si="62"/>
        <v>8</v>
      </c>
      <c r="AG138" s="70">
        <f t="shared" si="62"/>
        <v>8</v>
      </c>
      <c r="AH138" s="70"/>
      <c r="AI138" s="70"/>
      <c r="AJ138" s="70"/>
      <c r="AK138" s="162"/>
      <c r="AL138" s="156"/>
      <c r="AM138" s="127"/>
      <c r="AN138" s="130"/>
      <c r="AO138" s="133"/>
      <c r="AP138" s="136"/>
      <c r="AQ138" s="136"/>
      <c r="AR138" s="124"/>
      <c r="AS138" s="124"/>
      <c r="AT138" s="124"/>
      <c r="AU138" s="124"/>
      <c r="AV138" s="124"/>
      <c r="AW138" s="124"/>
      <c r="AX138" s="124"/>
      <c r="AY138" s="95"/>
      <c r="AZ138" s="95"/>
      <c r="BA138" s="98"/>
    </row>
    <row r="139" spans="1:53" ht="12.75" customHeight="1" x14ac:dyDescent="0.25">
      <c r="A139" s="141"/>
      <c r="B139" s="144"/>
      <c r="C139" s="147"/>
      <c r="D139" s="150"/>
      <c r="E139" s="51"/>
      <c r="F139" s="42" t="str">
        <f t="shared" ref="F139:AJ139" si="63">IF(F140&gt;0,"НУ","")</f>
        <v/>
      </c>
      <c r="G139" s="72" t="str">
        <f t="shared" si="63"/>
        <v/>
      </c>
      <c r="H139" s="72" t="str">
        <f t="shared" si="63"/>
        <v/>
      </c>
      <c r="I139" s="72" t="str">
        <f t="shared" si="63"/>
        <v/>
      </c>
      <c r="J139" s="72" t="str">
        <f t="shared" si="63"/>
        <v/>
      </c>
      <c r="K139" s="72" t="str">
        <f t="shared" si="63"/>
        <v/>
      </c>
      <c r="L139" s="72" t="str">
        <f t="shared" si="63"/>
        <v/>
      </c>
      <c r="M139" s="72" t="str">
        <f t="shared" si="63"/>
        <v/>
      </c>
      <c r="N139" s="72" t="str">
        <f t="shared" si="63"/>
        <v/>
      </c>
      <c r="O139" s="72" t="str">
        <f t="shared" si="63"/>
        <v/>
      </c>
      <c r="P139" s="72" t="str">
        <f t="shared" si="63"/>
        <v/>
      </c>
      <c r="Q139" s="72" t="str">
        <f t="shared" si="63"/>
        <v/>
      </c>
      <c r="R139" s="72" t="str">
        <f t="shared" si="63"/>
        <v/>
      </c>
      <c r="S139" s="72" t="str">
        <f t="shared" si="63"/>
        <v/>
      </c>
      <c r="T139" s="72" t="str">
        <f t="shared" si="63"/>
        <v/>
      </c>
      <c r="U139" s="72" t="str">
        <f t="shared" si="63"/>
        <v/>
      </c>
      <c r="V139" s="72" t="str">
        <f t="shared" si="63"/>
        <v/>
      </c>
      <c r="W139" s="72" t="str">
        <f t="shared" si="63"/>
        <v/>
      </c>
      <c r="X139" s="72" t="str">
        <f t="shared" si="63"/>
        <v/>
      </c>
      <c r="Y139" s="72" t="str">
        <f t="shared" si="63"/>
        <v/>
      </c>
      <c r="Z139" s="72" t="str">
        <f t="shared" si="63"/>
        <v/>
      </c>
      <c r="AA139" s="72" t="str">
        <f t="shared" si="63"/>
        <v/>
      </c>
      <c r="AB139" s="72" t="str">
        <f t="shared" si="63"/>
        <v/>
      </c>
      <c r="AC139" s="72" t="str">
        <f t="shared" si="63"/>
        <v/>
      </c>
      <c r="AD139" s="72" t="str">
        <f t="shared" si="63"/>
        <v/>
      </c>
      <c r="AE139" s="72" t="str">
        <f t="shared" si="63"/>
        <v/>
      </c>
      <c r="AF139" s="72" t="str">
        <f t="shared" si="63"/>
        <v/>
      </c>
      <c r="AG139" s="72" t="str">
        <f t="shared" si="63"/>
        <v/>
      </c>
      <c r="AH139" s="72" t="str">
        <f t="shared" si="63"/>
        <v/>
      </c>
      <c r="AI139" s="72" t="str">
        <f t="shared" si="63"/>
        <v/>
      </c>
      <c r="AJ139" s="72" t="str">
        <f t="shared" si="63"/>
        <v/>
      </c>
      <c r="AK139" s="162"/>
      <c r="AL139" s="156"/>
      <c r="AM139" s="127"/>
      <c r="AN139" s="130"/>
      <c r="AO139" s="133"/>
      <c r="AP139" s="136"/>
      <c r="AQ139" s="136"/>
      <c r="AR139" s="124"/>
      <c r="AS139" s="124"/>
      <c r="AT139" s="124"/>
      <c r="AU139" s="124"/>
      <c r="AV139" s="124"/>
      <c r="AW139" s="124"/>
      <c r="AX139" s="124"/>
      <c r="AY139" s="95"/>
      <c r="AZ139" s="95"/>
      <c r="BA139" s="98"/>
    </row>
    <row r="140" spans="1:53" ht="13.5" customHeight="1" thickBot="1" x14ac:dyDescent="0.3">
      <c r="A140" s="142"/>
      <c r="B140" s="145"/>
      <c r="C140" s="148"/>
      <c r="D140" s="151"/>
      <c r="E140" s="52"/>
      <c r="F140" s="47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163"/>
      <c r="AL140" s="157"/>
      <c r="AM140" s="128"/>
      <c r="AN140" s="131"/>
      <c r="AO140" s="134"/>
      <c r="AP140" s="137"/>
      <c r="AQ140" s="137"/>
      <c r="AR140" s="125"/>
      <c r="AS140" s="125"/>
      <c r="AT140" s="125"/>
      <c r="AU140" s="125"/>
      <c r="AV140" s="125"/>
      <c r="AW140" s="125"/>
      <c r="AX140" s="125"/>
      <c r="AY140" s="96"/>
      <c r="AZ140" s="96"/>
      <c r="BA140" s="99"/>
    </row>
    <row r="141" spans="1:53" ht="12.75" customHeight="1" x14ac:dyDescent="0.25">
      <c r="A141" s="140">
        <v>33</v>
      </c>
      <c r="B141" s="143" t="str">
        <f>IFERROR(VLOOKUP($C141,[1]Списки!$A$1:$C$3999,2,0),"")</f>
        <v/>
      </c>
      <c r="C141" s="146"/>
      <c r="D141" s="149" t="str">
        <f>IFERROR(VLOOKUP($C141,[1]Списки!$A$1:$C$3999,3,0),"")</f>
        <v/>
      </c>
      <c r="E141" s="50"/>
      <c r="F141" s="34" t="str">
        <f>VLOOKUP(F$11,[1]Графік!$I$5:$L$32,3,0)</f>
        <v>Р</v>
      </c>
      <c r="G141" s="35" t="str">
        <f>VLOOKUP(G$11,[1]Графік!$I$5:$L$32,3,0)</f>
        <v>Р</v>
      </c>
      <c r="H141" s="35" t="str">
        <f>VLOOKUP(H$11,[1]Графік!$I$5:$L$32,3,0)</f>
        <v>Р</v>
      </c>
      <c r="I141" s="35" t="str">
        <f>VLOOKUP(I$11,[1]Графік!$I$5:$L$32,3,0)</f>
        <v>Р</v>
      </c>
      <c r="J141" s="35" t="str">
        <f>VLOOKUP(J$11,[1]Графік!$I$5:$L$32,3,0)</f>
        <v>ВВ</v>
      </c>
      <c r="K141" s="35" t="str">
        <f>VLOOKUP(K$11,[1]Графік!$I$5:$L$32,3,0)</f>
        <v>ВВ</v>
      </c>
      <c r="L141" s="35" t="str">
        <f>VLOOKUP(L$11,[1]Графік!$I$5:$L$32,3,0)</f>
        <v>Р</v>
      </c>
      <c r="M141" s="35" t="str">
        <f>VLOOKUP(M$11,[1]Графік!$I$5:$L$32,3,0)</f>
        <v>Р</v>
      </c>
      <c r="N141" s="35" t="str">
        <f>VLOOKUP(N$11,[1]Графік!$I$5:$L$32,3,0)</f>
        <v>Р</v>
      </c>
      <c r="O141" s="35" t="str">
        <f>VLOOKUP(O$11,[1]Графік!$I$5:$L$32,3,0)</f>
        <v>Р</v>
      </c>
      <c r="P141" s="35" t="str">
        <f>VLOOKUP(P$11,[1]Графік!$I$5:$L$32,3,0)</f>
        <v>ВВ</v>
      </c>
      <c r="Q141" s="35" t="str">
        <f>VLOOKUP(Q$11,[1]Графік!$I$5:$L$32,3,0)</f>
        <v>ВВ</v>
      </c>
      <c r="R141" s="35" t="str">
        <f>VLOOKUP(R$11,[1]Графік!$I$5:$L$32,3,0)</f>
        <v>Р</v>
      </c>
      <c r="S141" s="35" t="str">
        <f>VLOOKUP(S$11,[1]Графік!$I$5:$L$32,3,0)</f>
        <v>Р</v>
      </c>
      <c r="T141" s="35" t="str">
        <f>VLOOKUP(T$11,[1]Графік!$I$5:$L$32,3,0)</f>
        <v>Р</v>
      </c>
      <c r="U141" s="35" t="str">
        <f>VLOOKUP(U$11,[1]Графік!$I$5:$L$32,3,0)</f>
        <v>Р</v>
      </c>
      <c r="V141" s="35" t="str">
        <f>VLOOKUP(V$11,[1]Графік!$I$5:$L$32,3,0)</f>
        <v>ВВ</v>
      </c>
      <c r="W141" s="35" t="str">
        <f>VLOOKUP(W$11,[1]Графік!$I$5:$L$32,3,0)</f>
        <v>ВВ</v>
      </c>
      <c r="X141" s="35" t="str">
        <f>VLOOKUP(X$11,[1]Графік!$I$5:$L$32,3,0)</f>
        <v>Р</v>
      </c>
      <c r="Y141" s="35" t="str">
        <f>VLOOKUP(Y$11,[1]Графік!$I$5:$L$32,3,0)</f>
        <v>Р</v>
      </c>
      <c r="Z141" s="35" t="str">
        <f>VLOOKUP(Z$11,[1]Графік!$I$5:$L$32,3,0)</f>
        <v>Р</v>
      </c>
      <c r="AA141" s="35" t="str">
        <f>VLOOKUP(AA$11,[1]Графік!$I$5:$L$32,3,0)</f>
        <v>Р</v>
      </c>
      <c r="AB141" s="35" t="str">
        <f>VLOOKUP(AB$11,[1]Графік!$I$5:$L$32,3,0)</f>
        <v>ВВ</v>
      </c>
      <c r="AC141" s="35" t="str">
        <f>VLOOKUP(AC$11,[1]Графік!$I$5:$L$32,3,0)</f>
        <v>ВВ</v>
      </c>
      <c r="AD141" s="35" t="str">
        <f>VLOOKUP(AD$11,[1]Графік!$I$5:$L$32,3,0)</f>
        <v>Р</v>
      </c>
      <c r="AE141" s="35" t="str">
        <f>VLOOKUP(AE$11,[1]Графік!$I$5:$L$32,3,0)</f>
        <v>Р</v>
      </c>
      <c r="AF141" s="35" t="str">
        <f>VLOOKUP(AF$11,[1]Графік!$I$5:$L$32,3,0)</f>
        <v>Р</v>
      </c>
      <c r="AG141" s="35" t="str">
        <f>VLOOKUP(AG$11,[1]Графік!$I$5:$L$32,3,0)</f>
        <v>Р</v>
      </c>
      <c r="AH141" s="35"/>
      <c r="AI141" s="35"/>
      <c r="AJ141" s="35"/>
      <c r="AK141" s="162">
        <f ca="1">SUMIF($F141:$AJ144,"Р",$F142:$AJ142)</f>
        <v>160</v>
      </c>
      <c r="AL141" s="156">
        <f ca="1">SUMIF($F143:$AJ144,"НУ",$F144:$AJ144)</f>
        <v>0</v>
      </c>
      <c r="AM141" s="127">
        <f ca="1">SUMIF(F141:AJ144,"РВ",F142:AJ142)</f>
        <v>0</v>
      </c>
      <c r="AN141" s="130">
        <f ca="1">AK141+AL141+AM141</f>
        <v>160</v>
      </c>
      <c r="AO141" s="133">
        <f ca="1">AK141/8</f>
        <v>20</v>
      </c>
      <c r="AP141" s="136">
        <f>COUNTIF($F141:$AJ144,"=ВВ")</f>
        <v>8</v>
      </c>
      <c r="AQ141" s="136">
        <f>COUNTIF($F141:$AJ144,"=В")</f>
        <v>0</v>
      </c>
      <c r="AR141" s="124">
        <f>COUNTIF($F141:$AJ144,"=НА")</f>
        <v>0</v>
      </c>
      <c r="AS141" s="124">
        <f>COUNTIF(F141:AJ144,"=ТН")</f>
        <v>0</v>
      </c>
      <c r="AT141" s="124">
        <f>COUNTIF($F141:$AJ144,"=ВД")</f>
        <v>0</v>
      </c>
      <c r="AU141" s="124">
        <f>COUNTIF($F141:$AJ144,"=ВП")</f>
        <v>0</v>
      </c>
      <c r="AV141" s="124">
        <f>COUNTIF($F141:$AJ144,"=ДД")</f>
        <v>0</v>
      </c>
      <c r="AW141" s="124">
        <f>COUNTIF($F141:$AJ144,"=П")</f>
        <v>0</v>
      </c>
      <c r="AX141" s="124">
        <f>COUNTIF($F141:$AJ144,"=ПР")</f>
        <v>0</v>
      </c>
      <c r="AY141" s="95">
        <f>COUNTIF($F141:$AJ144,"=І")</f>
        <v>0</v>
      </c>
      <c r="AZ141" s="95">
        <f>COUNTIF($F141:$AJ144,"=НЗ")</f>
        <v>0</v>
      </c>
      <c r="BA141" s="97" t="str">
        <f>IF(C141&gt;1,[1]Графік!$L$36,"")</f>
        <v/>
      </c>
    </row>
    <row r="142" spans="1:53" ht="12.75" customHeight="1" x14ac:dyDescent="0.25">
      <c r="A142" s="141"/>
      <c r="B142" s="144"/>
      <c r="C142" s="147"/>
      <c r="D142" s="150"/>
      <c r="E142" s="51"/>
      <c r="F142" s="38">
        <f t="shared" ref="F142:AG142" si="64">IF(F141="Р",8,"")</f>
        <v>8</v>
      </c>
      <c r="G142" s="70">
        <f t="shared" si="64"/>
        <v>8</v>
      </c>
      <c r="H142" s="70">
        <f t="shared" si="64"/>
        <v>8</v>
      </c>
      <c r="I142" s="70">
        <f t="shared" si="64"/>
        <v>8</v>
      </c>
      <c r="J142" s="70" t="str">
        <f t="shared" si="64"/>
        <v/>
      </c>
      <c r="K142" s="70" t="str">
        <f t="shared" si="64"/>
        <v/>
      </c>
      <c r="L142" s="70">
        <f t="shared" si="64"/>
        <v>8</v>
      </c>
      <c r="M142" s="70">
        <f t="shared" si="64"/>
        <v>8</v>
      </c>
      <c r="N142" s="70">
        <f t="shared" si="64"/>
        <v>8</v>
      </c>
      <c r="O142" s="70">
        <f t="shared" si="64"/>
        <v>8</v>
      </c>
      <c r="P142" s="70" t="str">
        <f t="shared" si="64"/>
        <v/>
      </c>
      <c r="Q142" s="70" t="str">
        <f t="shared" si="64"/>
        <v/>
      </c>
      <c r="R142" s="70">
        <f t="shared" si="64"/>
        <v>8</v>
      </c>
      <c r="S142" s="70">
        <f t="shared" si="64"/>
        <v>8</v>
      </c>
      <c r="T142" s="70">
        <f t="shared" si="64"/>
        <v>8</v>
      </c>
      <c r="U142" s="70">
        <f t="shared" si="64"/>
        <v>8</v>
      </c>
      <c r="V142" s="70" t="str">
        <f t="shared" si="64"/>
        <v/>
      </c>
      <c r="W142" s="70" t="str">
        <f t="shared" si="64"/>
        <v/>
      </c>
      <c r="X142" s="70">
        <f t="shared" si="64"/>
        <v>8</v>
      </c>
      <c r="Y142" s="70">
        <f t="shared" si="64"/>
        <v>8</v>
      </c>
      <c r="Z142" s="70">
        <f t="shared" si="64"/>
        <v>8</v>
      </c>
      <c r="AA142" s="70">
        <f t="shared" si="64"/>
        <v>8</v>
      </c>
      <c r="AB142" s="70" t="str">
        <f t="shared" si="64"/>
        <v/>
      </c>
      <c r="AC142" s="70" t="str">
        <f t="shared" si="64"/>
        <v/>
      </c>
      <c r="AD142" s="70">
        <f t="shared" si="64"/>
        <v>8</v>
      </c>
      <c r="AE142" s="70">
        <f t="shared" si="64"/>
        <v>8</v>
      </c>
      <c r="AF142" s="70">
        <f t="shared" si="64"/>
        <v>8</v>
      </c>
      <c r="AG142" s="70">
        <f t="shared" si="64"/>
        <v>8</v>
      </c>
      <c r="AH142" s="70"/>
      <c r="AI142" s="70"/>
      <c r="AJ142" s="70"/>
      <c r="AK142" s="162"/>
      <c r="AL142" s="156"/>
      <c r="AM142" s="127"/>
      <c r="AN142" s="130"/>
      <c r="AO142" s="133"/>
      <c r="AP142" s="136"/>
      <c r="AQ142" s="136"/>
      <c r="AR142" s="124"/>
      <c r="AS142" s="124"/>
      <c r="AT142" s="124"/>
      <c r="AU142" s="124"/>
      <c r="AV142" s="124"/>
      <c r="AW142" s="124"/>
      <c r="AX142" s="124"/>
      <c r="AY142" s="95"/>
      <c r="AZ142" s="95"/>
      <c r="BA142" s="98"/>
    </row>
    <row r="143" spans="1:53" ht="12.75" customHeight="1" x14ac:dyDescent="0.25">
      <c r="A143" s="141"/>
      <c r="B143" s="144"/>
      <c r="C143" s="147"/>
      <c r="D143" s="150"/>
      <c r="E143" s="51"/>
      <c r="F143" s="42" t="str">
        <f t="shared" ref="F143:AJ143" si="65">IF(F144&gt;0,"НУ","")</f>
        <v/>
      </c>
      <c r="G143" s="72" t="str">
        <f t="shared" si="65"/>
        <v/>
      </c>
      <c r="H143" s="72" t="str">
        <f t="shared" si="65"/>
        <v/>
      </c>
      <c r="I143" s="72" t="str">
        <f t="shared" si="65"/>
        <v/>
      </c>
      <c r="J143" s="72" t="str">
        <f t="shared" si="65"/>
        <v/>
      </c>
      <c r="K143" s="72" t="str">
        <f t="shared" si="65"/>
        <v/>
      </c>
      <c r="L143" s="72" t="str">
        <f t="shared" si="65"/>
        <v/>
      </c>
      <c r="M143" s="72" t="str">
        <f t="shared" si="65"/>
        <v/>
      </c>
      <c r="N143" s="72" t="str">
        <f t="shared" si="65"/>
        <v/>
      </c>
      <c r="O143" s="72" t="str">
        <f t="shared" si="65"/>
        <v/>
      </c>
      <c r="P143" s="72" t="str">
        <f t="shared" si="65"/>
        <v/>
      </c>
      <c r="Q143" s="72" t="str">
        <f t="shared" si="65"/>
        <v/>
      </c>
      <c r="R143" s="72" t="str">
        <f t="shared" si="65"/>
        <v/>
      </c>
      <c r="S143" s="72" t="str">
        <f t="shared" si="65"/>
        <v/>
      </c>
      <c r="T143" s="72" t="str">
        <f t="shared" si="65"/>
        <v/>
      </c>
      <c r="U143" s="72" t="str">
        <f t="shared" si="65"/>
        <v/>
      </c>
      <c r="V143" s="72" t="str">
        <f t="shared" si="65"/>
        <v/>
      </c>
      <c r="W143" s="72" t="str">
        <f t="shared" si="65"/>
        <v/>
      </c>
      <c r="X143" s="72" t="str">
        <f t="shared" si="65"/>
        <v/>
      </c>
      <c r="Y143" s="72" t="str">
        <f t="shared" si="65"/>
        <v/>
      </c>
      <c r="Z143" s="72" t="str">
        <f t="shared" si="65"/>
        <v/>
      </c>
      <c r="AA143" s="72" t="str">
        <f t="shared" si="65"/>
        <v/>
      </c>
      <c r="AB143" s="72" t="str">
        <f t="shared" si="65"/>
        <v/>
      </c>
      <c r="AC143" s="72" t="str">
        <f t="shared" si="65"/>
        <v/>
      </c>
      <c r="AD143" s="72" t="str">
        <f t="shared" si="65"/>
        <v/>
      </c>
      <c r="AE143" s="72" t="str">
        <f t="shared" si="65"/>
        <v/>
      </c>
      <c r="AF143" s="72" t="str">
        <f t="shared" si="65"/>
        <v/>
      </c>
      <c r="AG143" s="72" t="str">
        <f t="shared" si="65"/>
        <v/>
      </c>
      <c r="AH143" s="72" t="str">
        <f t="shared" si="65"/>
        <v/>
      </c>
      <c r="AI143" s="72" t="str">
        <f t="shared" si="65"/>
        <v/>
      </c>
      <c r="AJ143" s="72" t="str">
        <f t="shared" si="65"/>
        <v/>
      </c>
      <c r="AK143" s="162"/>
      <c r="AL143" s="156"/>
      <c r="AM143" s="127"/>
      <c r="AN143" s="130"/>
      <c r="AO143" s="133"/>
      <c r="AP143" s="136"/>
      <c r="AQ143" s="136"/>
      <c r="AR143" s="124"/>
      <c r="AS143" s="124"/>
      <c r="AT143" s="124"/>
      <c r="AU143" s="124"/>
      <c r="AV143" s="124"/>
      <c r="AW143" s="124"/>
      <c r="AX143" s="124"/>
      <c r="AY143" s="95"/>
      <c r="AZ143" s="95"/>
      <c r="BA143" s="98"/>
    </row>
    <row r="144" spans="1:53" ht="13.5" customHeight="1" thickBot="1" x14ac:dyDescent="0.3">
      <c r="A144" s="142"/>
      <c r="B144" s="145"/>
      <c r="C144" s="148"/>
      <c r="D144" s="151"/>
      <c r="E144" s="52"/>
      <c r="F144" s="47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163"/>
      <c r="AL144" s="157"/>
      <c r="AM144" s="128"/>
      <c r="AN144" s="131"/>
      <c r="AO144" s="134"/>
      <c r="AP144" s="137"/>
      <c r="AQ144" s="137"/>
      <c r="AR144" s="125"/>
      <c r="AS144" s="125"/>
      <c r="AT144" s="125"/>
      <c r="AU144" s="125"/>
      <c r="AV144" s="125"/>
      <c r="AW144" s="125"/>
      <c r="AX144" s="125"/>
      <c r="AY144" s="96"/>
      <c r="AZ144" s="96"/>
      <c r="BA144" s="99"/>
    </row>
    <row r="145" spans="1:53" ht="12.75" customHeight="1" x14ac:dyDescent="0.25">
      <c r="A145" s="140">
        <v>34</v>
      </c>
      <c r="B145" s="143" t="str">
        <f>IFERROR(VLOOKUP($C145,[1]Списки!$A$1:$C$3999,2,0),"")</f>
        <v/>
      </c>
      <c r="C145" s="146"/>
      <c r="D145" s="149" t="str">
        <f>IFERROR(VLOOKUP($C145,[1]Списки!$A$1:$C$3999,3,0),"")</f>
        <v/>
      </c>
      <c r="E145" s="50"/>
      <c r="F145" s="34" t="str">
        <f>VLOOKUP(F$11,[1]Графік!$I$5:$L$32,3,0)</f>
        <v>Р</v>
      </c>
      <c r="G145" s="35" t="str">
        <f>VLOOKUP(G$11,[1]Графік!$I$5:$L$32,3,0)</f>
        <v>Р</v>
      </c>
      <c r="H145" s="35" t="str">
        <f>VLOOKUP(H$11,[1]Графік!$I$5:$L$32,3,0)</f>
        <v>Р</v>
      </c>
      <c r="I145" s="35" t="str">
        <f>VLOOKUP(I$11,[1]Графік!$I$5:$L$32,3,0)</f>
        <v>Р</v>
      </c>
      <c r="J145" s="35" t="str">
        <f>VLOOKUP(J$11,[1]Графік!$I$5:$L$32,3,0)</f>
        <v>ВВ</v>
      </c>
      <c r="K145" s="35" t="str">
        <f>VLOOKUP(K$11,[1]Графік!$I$5:$L$32,3,0)</f>
        <v>ВВ</v>
      </c>
      <c r="L145" s="35" t="str">
        <f>VLOOKUP(L$11,[1]Графік!$I$5:$L$32,3,0)</f>
        <v>Р</v>
      </c>
      <c r="M145" s="35" t="str">
        <f>VLOOKUP(M$11,[1]Графік!$I$5:$L$32,3,0)</f>
        <v>Р</v>
      </c>
      <c r="N145" s="35" t="str">
        <f>VLOOKUP(N$11,[1]Графік!$I$5:$L$32,3,0)</f>
        <v>Р</v>
      </c>
      <c r="O145" s="35" t="str">
        <f>VLOOKUP(O$11,[1]Графік!$I$5:$L$32,3,0)</f>
        <v>Р</v>
      </c>
      <c r="P145" s="35" t="str">
        <f>VLOOKUP(P$11,[1]Графік!$I$5:$L$32,3,0)</f>
        <v>ВВ</v>
      </c>
      <c r="Q145" s="35" t="str">
        <f>VLOOKUP(Q$11,[1]Графік!$I$5:$L$32,3,0)</f>
        <v>ВВ</v>
      </c>
      <c r="R145" s="35" t="str">
        <f>VLOOKUP(R$11,[1]Графік!$I$5:$L$32,3,0)</f>
        <v>Р</v>
      </c>
      <c r="S145" s="35" t="str">
        <f>VLOOKUP(S$11,[1]Графік!$I$5:$L$32,3,0)</f>
        <v>Р</v>
      </c>
      <c r="T145" s="35" t="str">
        <f>VLOOKUP(T$11,[1]Графік!$I$5:$L$32,3,0)</f>
        <v>Р</v>
      </c>
      <c r="U145" s="35" t="str">
        <f>VLOOKUP(U$11,[1]Графік!$I$5:$L$32,3,0)</f>
        <v>Р</v>
      </c>
      <c r="V145" s="35" t="str">
        <f>VLOOKUP(V$11,[1]Графік!$I$5:$L$32,3,0)</f>
        <v>ВВ</v>
      </c>
      <c r="W145" s="35" t="str">
        <f>VLOOKUP(W$11,[1]Графік!$I$5:$L$32,3,0)</f>
        <v>ВВ</v>
      </c>
      <c r="X145" s="35" t="str">
        <f>VLOOKUP(X$11,[1]Графік!$I$5:$L$32,3,0)</f>
        <v>Р</v>
      </c>
      <c r="Y145" s="35" t="str">
        <f>VLOOKUP(Y$11,[1]Графік!$I$5:$L$32,3,0)</f>
        <v>Р</v>
      </c>
      <c r="Z145" s="35" t="str">
        <f>VLOOKUP(Z$11,[1]Графік!$I$5:$L$32,3,0)</f>
        <v>Р</v>
      </c>
      <c r="AA145" s="35" t="str">
        <f>VLOOKUP(AA$11,[1]Графік!$I$5:$L$32,3,0)</f>
        <v>Р</v>
      </c>
      <c r="AB145" s="35" t="str">
        <f>VLOOKUP(AB$11,[1]Графік!$I$5:$L$32,3,0)</f>
        <v>ВВ</v>
      </c>
      <c r="AC145" s="35" t="str">
        <f>VLOOKUP(AC$11,[1]Графік!$I$5:$L$32,3,0)</f>
        <v>ВВ</v>
      </c>
      <c r="AD145" s="35" t="str">
        <f>VLOOKUP(AD$11,[1]Графік!$I$5:$L$32,3,0)</f>
        <v>Р</v>
      </c>
      <c r="AE145" s="35" t="str">
        <f>VLOOKUP(AE$11,[1]Графік!$I$5:$L$32,3,0)</f>
        <v>Р</v>
      </c>
      <c r="AF145" s="35" t="str">
        <f>VLOOKUP(AF$11,[1]Графік!$I$5:$L$32,3,0)</f>
        <v>Р</v>
      </c>
      <c r="AG145" s="35" t="str">
        <f>VLOOKUP(AG$11,[1]Графік!$I$5:$L$32,3,0)</f>
        <v>Р</v>
      </c>
      <c r="AH145" s="35"/>
      <c r="AI145" s="35"/>
      <c r="AJ145" s="35"/>
      <c r="AK145" s="162">
        <f ca="1">SUMIF($F145:$AJ148,"Р",$F146:$AJ146)</f>
        <v>160</v>
      </c>
      <c r="AL145" s="156">
        <f ca="1">SUMIF($F147:$AJ148,"НУ",$F148:$AJ148)</f>
        <v>0</v>
      </c>
      <c r="AM145" s="127">
        <f ca="1">SUMIF(F145:AJ148,"РВ",F146:AJ146)</f>
        <v>0</v>
      </c>
      <c r="AN145" s="130">
        <f ca="1">AK145+AL145+AM145</f>
        <v>160</v>
      </c>
      <c r="AO145" s="133">
        <f ca="1">AK145/8</f>
        <v>20</v>
      </c>
      <c r="AP145" s="136">
        <f>COUNTIF($F145:$AJ148,"=ВВ")</f>
        <v>8</v>
      </c>
      <c r="AQ145" s="136">
        <f>COUNTIF($F145:$AJ148,"=В")</f>
        <v>0</v>
      </c>
      <c r="AR145" s="124">
        <f>COUNTIF($F145:$AJ148,"=НА")</f>
        <v>0</v>
      </c>
      <c r="AS145" s="124">
        <f>COUNTIF(F145:AJ148,"=ТН")</f>
        <v>0</v>
      </c>
      <c r="AT145" s="124">
        <f>COUNTIF($F145:$AJ148,"=ВД")</f>
        <v>0</v>
      </c>
      <c r="AU145" s="124">
        <f>COUNTIF($F145:$AJ148,"=ВП")</f>
        <v>0</v>
      </c>
      <c r="AV145" s="124">
        <f>COUNTIF($F145:$AJ148,"=ДД")</f>
        <v>0</v>
      </c>
      <c r="AW145" s="124">
        <f>COUNTIF($F145:$AJ148,"=П")</f>
        <v>0</v>
      </c>
      <c r="AX145" s="124">
        <f>COUNTIF($F145:$AJ148,"=ПР")</f>
        <v>0</v>
      </c>
      <c r="AY145" s="95">
        <f>COUNTIF($F145:$AJ148,"=І")</f>
        <v>0</v>
      </c>
      <c r="AZ145" s="95">
        <f>COUNTIF($F145:$AJ148,"=НЗ")</f>
        <v>0</v>
      </c>
      <c r="BA145" s="97" t="str">
        <f>IF(C145&gt;1,[1]Графік!$L$36,"")</f>
        <v/>
      </c>
    </row>
    <row r="146" spans="1:53" ht="12.75" customHeight="1" x14ac:dyDescent="0.25">
      <c r="A146" s="141"/>
      <c r="B146" s="144"/>
      <c r="C146" s="147"/>
      <c r="D146" s="150"/>
      <c r="E146" s="51"/>
      <c r="F146" s="38">
        <f t="shared" ref="F146:AG146" si="66">IF(F145="Р",8,"")</f>
        <v>8</v>
      </c>
      <c r="G146" s="70">
        <f t="shared" si="66"/>
        <v>8</v>
      </c>
      <c r="H146" s="70">
        <f t="shared" si="66"/>
        <v>8</v>
      </c>
      <c r="I146" s="70">
        <f t="shared" si="66"/>
        <v>8</v>
      </c>
      <c r="J146" s="70" t="str">
        <f t="shared" si="66"/>
        <v/>
      </c>
      <c r="K146" s="70" t="str">
        <f t="shared" si="66"/>
        <v/>
      </c>
      <c r="L146" s="70">
        <f t="shared" si="66"/>
        <v>8</v>
      </c>
      <c r="M146" s="70">
        <f t="shared" si="66"/>
        <v>8</v>
      </c>
      <c r="N146" s="70">
        <f t="shared" si="66"/>
        <v>8</v>
      </c>
      <c r="O146" s="70">
        <f t="shared" si="66"/>
        <v>8</v>
      </c>
      <c r="P146" s="70" t="str">
        <f t="shared" si="66"/>
        <v/>
      </c>
      <c r="Q146" s="70" t="str">
        <f t="shared" si="66"/>
        <v/>
      </c>
      <c r="R146" s="70">
        <f t="shared" si="66"/>
        <v>8</v>
      </c>
      <c r="S146" s="70">
        <f t="shared" si="66"/>
        <v>8</v>
      </c>
      <c r="T146" s="70">
        <f t="shared" si="66"/>
        <v>8</v>
      </c>
      <c r="U146" s="70">
        <f t="shared" si="66"/>
        <v>8</v>
      </c>
      <c r="V146" s="70" t="str">
        <f t="shared" si="66"/>
        <v/>
      </c>
      <c r="W146" s="70" t="str">
        <f t="shared" si="66"/>
        <v/>
      </c>
      <c r="X146" s="70">
        <f t="shared" si="66"/>
        <v>8</v>
      </c>
      <c r="Y146" s="70">
        <f t="shared" si="66"/>
        <v>8</v>
      </c>
      <c r="Z146" s="70">
        <f t="shared" si="66"/>
        <v>8</v>
      </c>
      <c r="AA146" s="70">
        <f t="shared" si="66"/>
        <v>8</v>
      </c>
      <c r="AB146" s="70" t="str">
        <f t="shared" si="66"/>
        <v/>
      </c>
      <c r="AC146" s="70" t="str">
        <f t="shared" si="66"/>
        <v/>
      </c>
      <c r="AD146" s="70">
        <f t="shared" si="66"/>
        <v>8</v>
      </c>
      <c r="AE146" s="70">
        <f t="shared" si="66"/>
        <v>8</v>
      </c>
      <c r="AF146" s="70">
        <f t="shared" si="66"/>
        <v>8</v>
      </c>
      <c r="AG146" s="70">
        <f t="shared" si="66"/>
        <v>8</v>
      </c>
      <c r="AH146" s="70"/>
      <c r="AI146" s="70"/>
      <c r="AJ146" s="70"/>
      <c r="AK146" s="162"/>
      <c r="AL146" s="156"/>
      <c r="AM146" s="127"/>
      <c r="AN146" s="130"/>
      <c r="AO146" s="133"/>
      <c r="AP146" s="136"/>
      <c r="AQ146" s="136"/>
      <c r="AR146" s="124"/>
      <c r="AS146" s="124"/>
      <c r="AT146" s="124"/>
      <c r="AU146" s="124"/>
      <c r="AV146" s="124"/>
      <c r="AW146" s="124"/>
      <c r="AX146" s="124"/>
      <c r="AY146" s="95"/>
      <c r="AZ146" s="95"/>
      <c r="BA146" s="98"/>
    </row>
    <row r="147" spans="1:53" ht="12.75" customHeight="1" x14ac:dyDescent="0.25">
      <c r="A147" s="141"/>
      <c r="B147" s="144"/>
      <c r="C147" s="147"/>
      <c r="D147" s="150"/>
      <c r="E147" s="51"/>
      <c r="F147" s="42" t="str">
        <f t="shared" ref="F147:AJ147" si="67">IF(F148&gt;0,"НУ","")</f>
        <v/>
      </c>
      <c r="G147" s="72" t="str">
        <f t="shared" si="67"/>
        <v/>
      </c>
      <c r="H147" s="72" t="str">
        <f t="shared" si="67"/>
        <v/>
      </c>
      <c r="I147" s="72" t="str">
        <f t="shared" si="67"/>
        <v/>
      </c>
      <c r="J147" s="72" t="str">
        <f t="shared" si="67"/>
        <v/>
      </c>
      <c r="K147" s="72" t="str">
        <f t="shared" si="67"/>
        <v/>
      </c>
      <c r="L147" s="72" t="str">
        <f t="shared" si="67"/>
        <v/>
      </c>
      <c r="M147" s="72" t="str">
        <f t="shared" si="67"/>
        <v/>
      </c>
      <c r="N147" s="72" t="str">
        <f t="shared" si="67"/>
        <v/>
      </c>
      <c r="O147" s="72" t="str">
        <f t="shared" si="67"/>
        <v/>
      </c>
      <c r="P147" s="72" t="str">
        <f t="shared" si="67"/>
        <v/>
      </c>
      <c r="Q147" s="72" t="str">
        <f t="shared" si="67"/>
        <v/>
      </c>
      <c r="R147" s="72" t="str">
        <f t="shared" si="67"/>
        <v/>
      </c>
      <c r="S147" s="72" t="str">
        <f t="shared" si="67"/>
        <v/>
      </c>
      <c r="T147" s="72" t="str">
        <f t="shared" si="67"/>
        <v/>
      </c>
      <c r="U147" s="72" t="str">
        <f t="shared" si="67"/>
        <v/>
      </c>
      <c r="V147" s="72" t="str">
        <f t="shared" si="67"/>
        <v/>
      </c>
      <c r="W147" s="72" t="str">
        <f t="shared" si="67"/>
        <v/>
      </c>
      <c r="X147" s="72" t="str">
        <f t="shared" si="67"/>
        <v/>
      </c>
      <c r="Y147" s="72" t="str">
        <f t="shared" si="67"/>
        <v/>
      </c>
      <c r="Z147" s="72" t="str">
        <f t="shared" si="67"/>
        <v/>
      </c>
      <c r="AA147" s="72" t="str">
        <f t="shared" si="67"/>
        <v/>
      </c>
      <c r="AB147" s="72" t="str">
        <f t="shared" si="67"/>
        <v/>
      </c>
      <c r="AC147" s="72" t="str">
        <f t="shared" si="67"/>
        <v/>
      </c>
      <c r="AD147" s="72" t="str">
        <f t="shared" si="67"/>
        <v/>
      </c>
      <c r="AE147" s="72" t="str">
        <f t="shared" si="67"/>
        <v/>
      </c>
      <c r="AF147" s="72" t="str">
        <f t="shared" si="67"/>
        <v/>
      </c>
      <c r="AG147" s="72" t="str">
        <f t="shared" si="67"/>
        <v/>
      </c>
      <c r="AH147" s="72" t="str">
        <f t="shared" si="67"/>
        <v/>
      </c>
      <c r="AI147" s="72" t="str">
        <f t="shared" si="67"/>
        <v/>
      </c>
      <c r="AJ147" s="72" t="str">
        <f t="shared" si="67"/>
        <v/>
      </c>
      <c r="AK147" s="162"/>
      <c r="AL147" s="156"/>
      <c r="AM147" s="127"/>
      <c r="AN147" s="130"/>
      <c r="AO147" s="133"/>
      <c r="AP147" s="136"/>
      <c r="AQ147" s="136"/>
      <c r="AR147" s="124"/>
      <c r="AS147" s="124"/>
      <c r="AT147" s="124"/>
      <c r="AU147" s="124"/>
      <c r="AV147" s="124"/>
      <c r="AW147" s="124"/>
      <c r="AX147" s="124"/>
      <c r="AY147" s="95"/>
      <c r="AZ147" s="95"/>
      <c r="BA147" s="98"/>
    </row>
    <row r="148" spans="1:53" ht="13.5" customHeight="1" thickBot="1" x14ac:dyDescent="0.3">
      <c r="A148" s="142"/>
      <c r="B148" s="145"/>
      <c r="C148" s="148"/>
      <c r="D148" s="151"/>
      <c r="E148" s="52"/>
      <c r="F148" s="47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163"/>
      <c r="AL148" s="157"/>
      <c r="AM148" s="128"/>
      <c r="AN148" s="131"/>
      <c r="AO148" s="134"/>
      <c r="AP148" s="137"/>
      <c r="AQ148" s="137"/>
      <c r="AR148" s="125"/>
      <c r="AS148" s="125"/>
      <c r="AT148" s="125"/>
      <c r="AU148" s="125"/>
      <c r="AV148" s="125"/>
      <c r="AW148" s="125"/>
      <c r="AX148" s="125"/>
      <c r="AY148" s="96"/>
      <c r="AZ148" s="96"/>
      <c r="BA148" s="99"/>
    </row>
    <row r="149" spans="1:53" ht="12.75" customHeight="1" x14ac:dyDescent="0.25">
      <c r="A149" s="140">
        <v>35</v>
      </c>
      <c r="B149" s="143" t="str">
        <f>IFERROR(VLOOKUP($C149,[1]Списки!$A$1:$C$3999,2,0),"")</f>
        <v/>
      </c>
      <c r="C149" s="146"/>
      <c r="D149" s="149" t="str">
        <f>IFERROR(VLOOKUP($C149,[1]Списки!$A$1:$C$3999,3,0),"")</f>
        <v/>
      </c>
      <c r="E149" s="50"/>
      <c r="F149" s="34" t="str">
        <f>VLOOKUP(F$11,[1]Графік!$I$5:$L$32,3,0)</f>
        <v>Р</v>
      </c>
      <c r="G149" s="35" t="str">
        <f>VLOOKUP(G$11,[1]Графік!$I$5:$L$32,3,0)</f>
        <v>Р</v>
      </c>
      <c r="H149" s="35" t="str">
        <f>VLOOKUP(H$11,[1]Графік!$I$5:$L$32,3,0)</f>
        <v>Р</v>
      </c>
      <c r="I149" s="35" t="str">
        <f>VLOOKUP(I$11,[1]Графік!$I$5:$L$32,3,0)</f>
        <v>Р</v>
      </c>
      <c r="J149" s="35" t="str">
        <f>VLOOKUP(J$11,[1]Графік!$I$5:$L$32,3,0)</f>
        <v>ВВ</v>
      </c>
      <c r="K149" s="35" t="str">
        <f>VLOOKUP(K$11,[1]Графік!$I$5:$L$32,3,0)</f>
        <v>ВВ</v>
      </c>
      <c r="L149" s="35" t="str">
        <f>VLOOKUP(L$11,[1]Графік!$I$5:$L$32,3,0)</f>
        <v>Р</v>
      </c>
      <c r="M149" s="35" t="str">
        <f>VLOOKUP(M$11,[1]Графік!$I$5:$L$32,3,0)</f>
        <v>Р</v>
      </c>
      <c r="N149" s="35" t="str">
        <f>VLOOKUP(N$11,[1]Графік!$I$5:$L$32,3,0)</f>
        <v>Р</v>
      </c>
      <c r="O149" s="35" t="str">
        <f>VLOOKUP(O$11,[1]Графік!$I$5:$L$32,3,0)</f>
        <v>Р</v>
      </c>
      <c r="P149" s="35" t="str">
        <f>VLOOKUP(P$11,[1]Графік!$I$5:$L$32,3,0)</f>
        <v>ВВ</v>
      </c>
      <c r="Q149" s="35" t="str">
        <f>VLOOKUP(Q$11,[1]Графік!$I$5:$L$32,3,0)</f>
        <v>ВВ</v>
      </c>
      <c r="R149" s="35" t="str">
        <f>VLOOKUP(R$11,[1]Графік!$I$5:$L$32,3,0)</f>
        <v>Р</v>
      </c>
      <c r="S149" s="35" t="str">
        <f>VLOOKUP(S$11,[1]Графік!$I$5:$L$32,3,0)</f>
        <v>Р</v>
      </c>
      <c r="T149" s="35" t="str">
        <f>VLOOKUP(T$11,[1]Графік!$I$5:$L$32,3,0)</f>
        <v>Р</v>
      </c>
      <c r="U149" s="35" t="str">
        <f>VLOOKUP(U$11,[1]Графік!$I$5:$L$32,3,0)</f>
        <v>Р</v>
      </c>
      <c r="V149" s="35" t="str">
        <f>VLOOKUP(V$11,[1]Графік!$I$5:$L$32,3,0)</f>
        <v>ВВ</v>
      </c>
      <c r="W149" s="35" t="str">
        <f>VLOOKUP(W$11,[1]Графік!$I$5:$L$32,3,0)</f>
        <v>ВВ</v>
      </c>
      <c r="X149" s="35" t="str">
        <f>VLOOKUP(X$11,[1]Графік!$I$5:$L$32,3,0)</f>
        <v>Р</v>
      </c>
      <c r="Y149" s="35" t="str">
        <f>VLOOKUP(Y$11,[1]Графік!$I$5:$L$32,3,0)</f>
        <v>Р</v>
      </c>
      <c r="Z149" s="35" t="str">
        <f>VLOOKUP(Z$11,[1]Графік!$I$5:$L$32,3,0)</f>
        <v>Р</v>
      </c>
      <c r="AA149" s="35" t="str">
        <f>VLOOKUP(AA$11,[1]Графік!$I$5:$L$32,3,0)</f>
        <v>Р</v>
      </c>
      <c r="AB149" s="35" t="str">
        <f>VLOOKUP(AB$11,[1]Графік!$I$5:$L$32,3,0)</f>
        <v>ВВ</v>
      </c>
      <c r="AC149" s="35" t="str">
        <f>VLOOKUP(AC$11,[1]Графік!$I$5:$L$32,3,0)</f>
        <v>ВВ</v>
      </c>
      <c r="AD149" s="35" t="str">
        <f>VLOOKUP(AD$11,[1]Графік!$I$5:$L$32,3,0)</f>
        <v>Р</v>
      </c>
      <c r="AE149" s="35" t="str">
        <f>VLOOKUP(AE$11,[1]Графік!$I$5:$L$32,3,0)</f>
        <v>Р</v>
      </c>
      <c r="AF149" s="35" t="str">
        <f>VLOOKUP(AF$11,[1]Графік!$I$5:$L$32,3,0)</f>
        <v>Р</v>
      </c>
      <c r="AG149" s="35" t="str">
        <f>VLOOKUP(AG$11,[1]Графік!$I$5:$L$32,3,0)</f>
        <v>Р</v>
      </c>
      <c r="AH149" s="35"/>
      <c r="AI149" s="35"/>
      <c r="AJ149" s="35"/>
      <c r="AK149" s="162">
        <f ca="1">SUMIF($F149:$AJ152,"Р",$F150:$AJ150)</f>
        <v>160</v>
      </c>
      <c r="AL149" s="156">
        <f ca="1">SUMIF($F151:$AJ152,"НУ",$F152:$AJ152)</f>
        <v>0</v>
      </c>
      <c r="AM149" s="127">
        <f ca="1">SUMIF(F149:AJ152,"РВ",F150:AJ150)</f>
        <v>0</v>
      </c>
      <c r="AN149" s="130">
        <f ca="1">AK149+AL149+AM149</f>
        <v>160</v>
      </c>
      <c r="AO149" s="133">
        <f ca="1">AK149/8</f>
        <v>20</v>
      </c>
      <c r="AP149" s="136">
        <f>COUNTIF($F149:$AJ152,"=ВВ")</f>
        <v>8</v>
      </c>
      <c r="AQ149" s="136">
        <f>COUNTIF($F149:$AJ152,"=В")</f>
        <v>0</v>
      </c>
      <c r="AR149" s="124">
        <f>COUNTIF($F149:$AJ152,"=НА")</f>
        <v>0</v>
      </c>
      <c r="AS149" s="124">
        <f>COUNTIF(F149:AJ152,"=ТН")</f>
        <v>0</v>
      </c>
      <c r="AT149" s="124">
        <f>COUNTIF($F149:$AJ152,"=ВД")</f>
        <v>0</v>
      </c>
      <c r="AU149" s="124">
        <f>COUNTIF($F149:$AJ152,"=ВП")</f>
        <v>0</v>
      </c>
      <c r="AV149" s="124">
        <f>COUNTIF($F149:$AJ152,"=ДД")</f>
        <v>0</v>
      </c>
      <c r="AW149" s="124">
        <f>COUNTIF($F149:$AJ152,"=П")</f>
        <v>0</v>
      </c>
      <c r="AX149" s="124">
        <f>COUNTIF($F149:$AJ152,"=ПР")</f>
        <v>0</v>
      </c>
      <c r="AY149" s="95">
        <f>COUNTIF($F149:$AJ152,"=І")</f>
        <v>0</v>
      </c>
      <c r="AZ149" s="95">
        <f>COUNTIF($F149:$AJ152,"=НЗ")</f>
        <v>0</v>
      </c>
      <c r="BA149" s="97" t="str">
        <f>IF(C149&gt;1,[1]Графік!$L$36,"")</f>
        <v/>
      </c>
    </row>
    <row r="150" spans="1:53" ht="12.75" customHeight="1" x14ac:dyDescent="0.25">
      <c r="A150" s="141"/>
      <c r="B150" s="144"/>
      <c r="C150" s="147"/>
      <c r="D150" s="150"/>
      <c r="E150" s="51"/>
      <c r="F150" s="38">
        <f t="shared" ref="F150:AG150" si="68">IF(F149="Р",8,"")</f>
        <v>8</v>
      </c>
      <c r="G150" s="70">
        <f t="shared" si="68"/>
        <v>8</v>
      </c>
      <c r="H150" s="70">
        <f t="shared" si="68"/>
        <v>8</v>
      </c>
      <c r="I150" s="70">
        <f t="shared" si="68"/>
        <v>8</v>
      </c>
      <c r="J150" s="70" t="str">
        <f t="shared" si="68"/>
        <v/>
      </c>
      <c r="K150" s="70" t="str">
        <f t="shared" si="68"/>
        <v/>
      </c>
      <c r="L150" s="70">
        <f t="shared" si="68"/>
        <v>8</v>
      </c>
      <c r="M150" s="70">
        <f t="shared" si="68"/>
        <v>8</v>
      </c>
      <c r="N150" s="70">
        <f t="shared" si="68"/>
        <v>8</v>
      </c>
      <c r="O150" s="70">
        <f t="shared" si="68"/>
        <v>8</v>
      </c>
      <c r="P150" s="70" t="str">
        <f t="shared" si="68"/>
        <v/>
      </c>
      <c r="Q150" s="70" t="str">
        <f t="shared" si="68"/>
        <v/>
      </c>
      <c r="R150" s="70">
        <f t="shared" si="68"/>
        <v>8</v>
      </c>
      <c r="S150" s="70">
        <f t="shared" si="68"/>
        <v>8</v>
      </c>
      <c r="T150" s="70">
        <f t="shared" si="68"/>
        <v>8</v>
      </c>
      <c r="U150" s="70">
        <f t="shared" si="68"/>
        <v>8</v>
      </c>
      <c r="V150" s="70" t="str">
        <f t="shared" si="68"/>
        <v/>
      </c>
      <c r="W150" s="70" t="str">
        <f t="shared" si="68"/>
        <v/>
      </c>
      <c r="X150" s="70">
        <f t="shared" si="68"/>
        <v>8</v>
      </c>
      <c r="Y150" s="70">
        <f t="shared" si="68"/>
        <v>8</v>
      </c>
      <c r="Z150" s="70">
        <f t="shared" si="68"/>
        <v>8</v>
      </c>
      <c r="AA150" s="70">
        <f t="shared" si="68"/>
        <v>8</v>
      </c>
      <c r="AB150" s="70" t="str">
        <f t="shared" si="68"/>
        <v/>
      </c>
      <c r="AC150" s="70" t="str">
        <f t="shared" si="68"/>
        <v/>
      </c>
      <c r="AD150" s="70">
        <f t="shared" si="68"/>
        <v>8</v>
      </c>
      <c r="AE150" s="70">
        <f t="shared" si="68"/>
        <v>8</v>
      </c>
      <c r="AF150" s="70">
        <f t="shared" si="68"/>
        <v>8</v>
      </c>
      <c r="AG150" s="70">
        <f t="shared" si="68"/>
        <v>8</v>
      </c>
      <c r="AH150" s="70"/>
      <c r="AI150" s="70"/>
      <c r="AJ150" s="70"/>
      <c r="AK150" s="162"/>
      <c r="AL150" s="156"/>
      <c r="AM150" s="127"/>
      <c r="AN150" s="130"/>
      <c r="AO150" s="133"/>
      <c r="AP150" s="136"/>
      <c r="AQ150" s="136"/>
      <c r="AR150" s="124"/>
      <c r="AS150" s="124"/>
      <c r="AT150" s="124"/>
      <c r="AU150" s="124"/>
      <c r="AV150" s="124"/>
      <c r="AW150" s="124"/>
      <c r="AX150" s="124"/>
      <c r="AY150" s="95"/>
      <c r="AZ150" s="95"/>
      <c r="BA150" s="98"/>
    </row>
    <row r="151" spans="1:53" ht="12.75" customHeight="1" x14ac:dyDescent="0.25">
      <c r="A151" s="141"/>
      <c r="B151" s="144"/>
      <c r="C151" s="147"/>
      <c r="D151" s="150"/>
      <c r="E151" s="51"/>
      <c r="F151" s="42" t="str">
        <f t="shared" ref="F151:AJ151" si="69">IF(F152&gt;0,"НУ","")</f>
        <v/>
      </c>
      <c r="G151" s="72" t="str">
        <f t="shared" si="69"/>
        <v/>
      </c>
      <c r="H151" s="72" t="str">
        <f t="shared" si="69"/>
        <v/>
      </c>
      <c r="I151" s="72" t="str">
        <f t="shared" si="69"/>
        <v/>
      </c>
      <c r="J151" s="72" t="str">
        <f t="shared" si="69"/>
        <v/>
      </c>
      <c r="K151" s="72" t="str">
        <f t="shared" si="69"/>
        <v/>
      </c>
      <c r="L151" s="72" t="str">
        <f t="shared" si="69"/>
        <v/>
      </c>
      <c r="M151" s="72" t="str">
        <f t="shared" si="69"/>
        <v/>
      </c>
      <c r="N151" s="72" t="str">
        <f t="shared" si="69"/>
        <v/>
      </c>
      <c r="O151" s="72" t="str">
        <f t="shared" si="69"/>
        <v/>
      </c>
      <c r="P151" s="72" t="str">
        <f t="shared" si="69"/>
        <v/>
      </c>
      <c r="Q151" s="72" t="str">
        <f t="shared" si="69"/>
        <v/>
      </c>
      <c r="R151" s="72" t="str">
        <f t="shared" si="69"/>
        <v/>
      </c>
      <c r="S151" s="72" t="str">
        <f t="shared" si="69"/>
        <v/>
      </c>
      <c r="T151" s="72" t="str">
        <f t="shared" si="69"/>
        <v/>
      </c>
      <c r="U151" s="72" t="str">
        <f t="shared" si="69"/>
        <v/>
      </c>
      <c r="V151" s="72" t="str">
        <f t="shared" si="69"/>
        <v/>
      </c>
      <c r="W151" s="72" t="str">
        <f t="shared" si="69"/>
        <v/>
      </c>
      <c r="X151" s="72" t="str">
        <f t="shared" si="69"/>
        <v/>
      </c>
      <c r="Y151" s="72" t="str">
        <f t="shared" si="69"/>
        <v/>
      </c>
      <c r="Z151" s="72" t="str">
        <f t="shared" si="69"/>
        <v/>
      </c>
      <c r="AA151" s="72" t="str">
        <f t="shared" si="69"/>
        <v/>
      </c>
      <c r="AB151" s="72" t="str">
        <f t="shared" si="69"/>
        <v/>
      </c>
      <c r="AC151" s="72" t="str">
        <f t="shared" si="69"/>
        <v/>
      </c>
      <c r="AD151" s="72" t="str">
        <f t="shared" si="69"/>
        <v/>
      </c>
      <c r="AE151" s="72" t="str">
        <f t="shared" si="69"/>
        <v/>
      </c>
      <c r="AF151" s="72" t="str">
        <f t="shared" si="69"/>
        <v/>
      </c>
      <c r="AG151" s="72" t="str">
        <f t="shared" si="69"/>
        <v/>
      </c>
      <c r="AH151" s="72" t="str">
        <f t="shared" si="69"/>
        <v/>
      </c>
      <c r="AI151" s="72" t="str">
        <f t="shared" si="69"/>
        <v/>
      </c>
      <c r="AJ151" s="72" t="str">
        <f t="shared" si="69"/>
        <v/>
      </c>
      <c r="AK151" s="162"/>
      <c r="AL151" s="156"/>
      <c r="AM151" s="127"/>
      <c r="AN151" s="130"/>
      <c r="AO151" s="133"/>
      <c r="AP151" s="136"/>
      <c r="AQ151" s="136"/>
      <c r="AR151" s="124"/>
      <c r="AS151" s="124"/>
      <c r="AT151" s="124"/>
      <c r="AU151" s="124"/>
      <c r="AV151" s="124"/>
      <c r="AW151" s="124"/>
      <c r="AX151" s="124"/>
      <c r="AY151" s="95"/>
      <c r="AZ151" s="95"/>
      <c r="BA151" s="98"/>
    </row>
    <row r="152" spans="1:53" ht="13.5" customHeight="1" thickBot="1" x14ac:dyDescent="0.3">
      <c r="A152" s="142"/>
      <c r="B152" s="145"/>
      <c r="C152" s="148"/>
      <c r="D152" s="151"/>
      <c r="E152" s="52"/>
      <c r="F152" s="47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163"/>
      <c r="AL152" s="157"/>
      <c r="AM152" s="128"/>
      <c r="AN152" s="131"/>
      <c r="AO152" s="134"/>
      <c r="AP152" s="137"/>
      <c r="AQ152" s="137"/>
      <c r="AR152" s="125"/>
      <c r="AS152" s="125"/>
      <c r="AT152" s="125"/>
      <c r="AU152" s="125"/>
      <c r="AV152" s="125"/>
      <c r="AW152" s="125"/>
      <c r="AX152" s="125"/>
      <c r="AY152" s="96"/>
      <c r="AZ152" s="96"/>
      <c r="BA152" s="99"/>
    </row>
    <row r="153" spans="1:53" ht="12.75" customHeight="1" x14ac:dyDescent="0.25">
      <c r="A153" s="140">
        <v>36</v>
      </c>
      <c r="B153" s="143" t="str">
        <f>IFERROR(VLOOKUP($C153,[1]Списки!$A$1:$C$3999,2,0),"")</f>
        <v/>
      </c>
      <c r="C153" s="146"/>
      <c r="D153" s="149" t="str">
        <f>IFERROR(VLOOKUP($C153,[1]Списки!$A$1:$C$3999,3,0),"")</f>
        <v/>
      </c>
      <c r="E153" s="50"/>
      <c r="F153" s="34" t="str">
        <f>VLOOKUP(F$11,[1]Графік!$I$5:$L$32,3,0)</f>
        <v>Р</v>
      </c>
      <c r="G153" s="35" t="str">
        <f>VLOOKUP(G$11,[1]Графік!$I$5:$L$32,3,0)</f>
        <v>Р</v>
      </c>
      <c r="H153" s="35" t="str">
        <f>VLOOKUP(H$11,[1]Графік!$I$5:$L$32,3,0)</f>
        <v>Р</v>
      </c>
      <c r="I153" s="35" t="str">
        <f>VLOOKUP(I$11,[1]Графік!$I$5:$L$32,3,0)</f>
        <v>Р</v>
      </c>
      <c r="J153" s="35" t="str">
        <f>VLOOKUP(J$11,[1]Графік!$I$5:$L$32,3,0)</f>
        <v>ВВ</v>
      </c>
      <c r="K153" s="35" t="str">
        <f>VLOOKUP(K$11,[1]Графік!$I$5:$L$32,3,0)</f>
        <v>ВВ</v>
      </c>
      <c r="L153" s="35" t="str">
        <f>VLOOKUP(L$11,[1]Графік!$I$5:$L$32,3,0)</f>
        <v>Р</v>
      </c>
      <c r="M153" s="35" t="str">
        <f>VLOOKUP(M$11,[1]Графік!$I$5:$L$32,3,0)</f>
        <v>Р</v>
      </c>
      <c r="N153" s="35" t="str">
        <f>VLOOKUP(N$11,[1]Графік!$I$5:$L$32,3,0)</f>
        <v>Р</v>
      </c>
      <c r="O153" s="35" t="str">
        <f>VLOOKUP(O$11,[1]Графік!$I$5:$L$32,3,0)</f>
        <v>Р</v>
      </c>
      <c r="P153" s="35" t="str">
        <f>VLOOKUP(P$11,[1]Графік!$I$5:$L$32,3,0)</f>
        <v>ВВ</v>
      </c>
      <c r="Q153" s="35" t="str">
        <f>VLOOKUP(Q$11,[1]Графік!$I$5:$L$32,3,0)</f>
        <v>ВВ</v>
      </c>
      <c r="R153" s="35" t="str">
        <f>VLOOKUP(R$11,[1]Графік!$I$5:$L$32,3,0)</f>
        <v>Р</v>
      </c>
      <c r="S153" s="35" t="str">
        <f>VLOOKUP(S$11,[1]Графік!$I$5:$L$32,3,0)</f>
        <v>Р</v>
      </c>
      <c r="T153" s="35" t="str">
        <f>VLOOKUP(T$11,[1]Графік!$I$5:$L$32,3,0)</f>
        <v>Р</v>
      </c>
      <c r="U153" s="35" t="str">
        <f>VLOOKUP(U$11,[1]Графік!$I$5:$L$32,3,0)</f>
        <v>Р</v>
      </c>
      <c r="V153" s="35" t="str">
        <f>VLOOKUP(V$11,[1]Графік!$I$5:$L$32,3,0)</f>
        <v>ВВ</v>
      </c>
      <c r="W153" s="35" t="str">
        <f>VLOOKUP(W$11,[1]Графік!$I$5:$L$32,3,0)</f>
        <v>ВВ</v>
      </c>
      <c r="X153" s="35" t="str">
        <f>VLOOKUP(X$11,[1]Графік!$I$5:$L$32,3,0)</f>
        <v>Р</v>
      </c>
      <c r="Y153" s="35" t="str">
        <f>VLOOKUP(Y$11,[1]Графік!$I$5:$L$32,3,0)</f>
        <v>Р</v>
      </c>
      <c r="Z153" s="35" t="str">
        <f>VLOOKUP(Z$11,[1]Графік!$I$5:$L$32,3,0)</f>
        <v>Р</v>
      </c>
      <c r="AA153" s="35" t="str">
        <f>VLOOKUP(AA$11,[1]Графік!$I$5:$L$32,3,0)</f>
        <v>Р</v>
      </c>
      <c r="AB153" s="35" t="str">
        <f>VLOOKUP(AB$11,[1]Графік!$I$5:$L$32,3,0)</f>
        <v>ВВ</v>
      </c>
      <c r="AC153" s="35" t="str">
        <f>VLOOKUP(AC$11,[1]Графік!$I$5:$L$32,3,0)</f>
        <v>ВВ</v>
      </c>
      <c r="AD153" s="35" t="str">
        <f>VLOOKUP(AD$11,[1]Графік!$I$5:$L$32,3,0)</f>
        <v>Р</v>
      </c>
      <c r="AE153" s="35" t="str">
        <f>VLOOKUP(AE$11,[1]Графік!$I$5:$L$32,3,0)</f>
        <v>Р</v>
      </c>
      <c r="AF153" s="35" t="str">
        <f>VLOOKUP(AF$11,[1]Графік!$I$5:$L$32,3,0)</f>
        <v>Р</v>
      </c>
      <c r="AG153" s="35" t="str">
        <f>VLOOKUP(AG$11,[1]Графік!$I$5:$L$32,3,0)</f>
        <v>Р</v>
      </c>
      <c r="AH153" s="35"/>
      <c r="AI153" s="35"/>
      <c r="AJ153" s="35"/>
      <c r="AK153" s="162">
        <f ca="1">SUMIF($F153:$AJ156,"Р",$F154:$AJ154)</f>
        <v>160</v>
      </c>
      <c r="AL153" s="156">
        <f ca="1">SUMIF($F155:$AJ156,"НУ",$F156:$AJ156)</f>
        <v>0</v>
      </c>
      <c r="AM153" s="127">
        <f ca="1">SUMIF(F153:AJ156,"РВ",F154:AJ154)</f>
        <v>0</v>
      </c>
      <c r="AN153" s="130">
        <f ca="1">AK153+AL153+AM153</f>
        <v>160</v>
      </c>
      <c r="AO153" s="133">
        <f ca="1">AK153/8</f>
        <v>20</v>
      </c>
      <c r="AP153" s="136">
        <f>COUNTIF($F153:$AJ156,"=ВВ")</f>
        <v>8</v>
      </c>
      <c r="AQ153" s="136">
        <f>COUNTIF($F153:$AJ156,"=В")</f>
        <v>0</v>
      </c>
      <c r="AR153" s="124">
        <f>COUNTIF($F153:$AJ156,"=НА")</f>
        <v>0</v>
      </c>
      <c r="AS153" s="124">
        <f>COUNTIF(F153:AJ156,"=ТН")</f>
        <v>0</v>
      </c>
      <c r="AT153" s="124">
        <f>COUNTIF($F153:$AJ156,"=ВД")</f>
        <v>0</v>
      </c>
      <c r="AU153" s="124">
        <f>COUNTIF($F153:$AJ156,"=ВП")</f>
        <v>0</v>
      </c>
      <c r="AV153" s="124">
        <f>COUNTIF($F153:$AJ156,"=ДД")</f>
        <v>0</v>
      </c>
      <c r="AW153" s="124">
        <f>COUNTIF($F153:$AJ156,"=П")</f>
        <v>0</v>
      </c>
      <c r="AX153" s="124">
        <f>COUNTIF($F153:$AJ156,"=ПР")</f>
        <v>0</v>
      </c>
      <c r="AY153" s="95">
        <f>COUNTIF($F153:$AJ156,"=І")</f>
        <v>0</v>
      </c>
      <c r="AZ153" s="95">
        <f>COUNTIF($F153:$AJ156,"=НЗ")</f>
        <v>0</v>
      </c>
      <c r="BA153" s="97" t="str">
        <f>IF(C153&gt;1,[1]Графік!$L$36,"")</f>
        <v/>
      </c>
    </row>
    <row r="154" spans="1:53" ht="12.75" customHeight="1" x14ac:dyDescent="0.25">
      <c r="A154" s="141"/>
      <c r="B154" s="144"/>
      <c r="C154" s="147"/>
      <c r="D154" s="150"/>
      <c r="E154" s="51"/>
      <c r="F154" s="38">
        <f t="shared" ref="F154:AG154" si="70">IF(F153="Р",8,"")</f>
        <v>8</v>
      </c>
      <c r="G154" s="70">
        <f t="shared" si="70"/>
        <v>8</v>
      </c>
      <c r="H154" s="70">
        <f t="shared" si="70"/>
        <v>8</v>
      </c>
      <c r="I154" s="70">
        <f t="shared" si="70"/>
        <v>8</v>
      </c>
      <c r="J154" s="70" t="str">
        <f t="shared" si="70"/>
        <v/>
      </c>
      <c r="K154" s="70" t="str">
        <f t="shared" si="70"/>
        <v/>
      </c>
      <c r="L154" s="70">
        <f t="shared" si="70"/>
        <v>8</v>
      </c>
      <c r="M154" s="70">
        <f t="shared" si="70"/>
        <v>8</v>
      </c>
      <c r="N154" s="70">
        <f t="shared" si="70"/>
        <v>8</v>
      </c>
      <c r="O154" s="70">
        <f t="shared" si="70"/>
        <v>8</v>
      </c>
      <c r="P154" s="70" t="str">
        <f t="shared" si="70"/>
        <v/>
      </c>
      <c r="Q154" s="70" t="str">
        <f t="shared" si="70"/>
        <v/>
      </c>
      <c r="R154" s="70">
        <f t="shared" si="70"/>
        <v>8</v>
      </c>
      <c r="S154" s="70">
        <f t="shared" si="70"/>
        <v>8</v>
      </c>
      <c r="T154" s="70">
        <f t="shared" si="70"/>
        <v>8</v>
      </c>
      <c r="U154" s="70">
        <f t="shared" si="70"/>
        <v>8</v>
      </c>
      <c r="V154" s="70" t="str">
        <f t="shared" si="70"/>
        <v/>
      </c>
      <c r="W154" s="70" t="str">
        <f t="shared" si="70"/>
        <v/>
      </c>
      <c r="X154" s="70">
        <f t="shared" si="70"/>
        <v>8</v>
      </c>
      <c r="Y154" s="70">
        <f t="shared" si="70"/>
        <v>8</v>
      </c>
      <c r="Z154" s="70">
        <f t="shared" si="70"/>
        <v>8</v>
      </c>
      <c r="AA154" s="70">
        <f t="shared" si="70"/>
        <v>8</v>
      </c>
      <c r="AB154" s="70" t="str">
        <f t="shared" si="70"/>
        <v/>
      </c>
      <c r="AC154" s="70" t="str">
        <f t="shared" si="70"/>
        <v/>
      </c>
      <c r="AD154" s="70">
        <f t="shared" si="70"/>
        <v>8</v>
      </c>
      <c r="AE154" s="70">
        <f t="shared" si="70"/>
        <v>8</v>
      </c>
      <c r="AF154" s="70">
        <f t="shared" si="70"/>
        <v>8</v>
      </c>
      <c r="AG154" s="70">
        <f t="shared" si="70"/>
        <v>8</v>
      </c>
      <c r="AH154" s="70"/>
      <c r="AI154" s="70"/>
      <c r="AJ154" s="70"/>
      <c r="AK154" s="162"/>
      <c r="AL154" s="156"/>
      <c r="AM154" s="127"/>
      <c r="AN154" s="130"/>
      <c r="AO154" s="133"/>
      <c r="AP154" s="136"/>
      <c r="AQ154" s="136"/>
      <c r="AR154" s="124"/>
      <c r="AS154" s="124"/>
      <c r="AT154" s="124"/>
      <c r="AU154" s="124"/>
      <c r="AV154" s="124"/>
      <c r="AW154" s="124"/>
      <c r="AX154" s="124"/>
      <c r="AY154" s="95"/>
      <c r="AZ154" s="95"/>
      <c r="BA154" s="98"/>
    </row>
    <row r="155" spans="1:53" ht="12.75" customHeight="1" x14ac:dyDescent="0.25">
      <c r="A155" s="141"/>
      <c r="B155" s="144"/>
      <c r="C155" s="147"/>
      <c r="D155" s="150"/>
      <c r="E155" s="51"/>
      <c r="F155" s="42" t="str">
        <f t="shared" ref="F155:AJ155" si="71">IF(F156&gt;0,"НУ","")</f>
        <v/>
      </c>
      <c r="G155" s="72" t="str">
        <f t="shared" si="71"/>
        <v/>
      </c>
      <c r="H155" s="72" t="str">
        <f t="shared" si="71"/>
        <v/>
      </c>
      <c r="I155" s="72" t="str">
        <f t="shared" si="71"/>
        <v/>
      </c>
      <c r="J155" s="72" t="str">
        <f t="shared" si="71"/>
        <v/>
      </c>
      <c r="K155" s="72" t="str">
        <f t="shared" si="71"/>
        <v/>
      </c>
      <c r="L155" s="72" t="str">
        <f t="shared" si="71"/>
        <v/>
      </c>
      <c r="M155" s="72" t="str">
        <f t="shared" si="71"/>
        <v/>
      </c>
      <c r="N155" s="72" t="str">
        <f t="shared" si="71"/>
        <v/>
      </c>
      <c r="O155" s="72" t="str">
        <f t="shared" si="71"/>
        <v/>
      </c>
      <c r="P155" s="72" t="str">
        <f t="shared" si="71"/>
        <v/>
      </c>
      <c r="Q155" s="72" t="str">
        <f t="shared" si="71"/>
        <v/>
      </c>
      <c r="R155" s="72" t="str">
        <f t="shared" si="71"/>
        <v/>
      </c>
      <c r="S155" s="72" t="str">
        <f t="shared" si="71"/>
        <v/>
      </c>
      <c r="T155" s="72" t="str">
        <f t="shared" si="71"/>
        <v/>
      </c>
      <c r="U155" s="72" t="str">
        <f t="shared" si="71"/>
        <v/>
      </c>
      <c r="V155" s="72" t="str">
        <f t="shared" si="71"/>
        <v/>
      </c>
      <c r="W155" s="72" t="str">
        <f t="shared" si="71"/>
        <v/>
      </c>
      <c r="X155" s="72" t="str">
        <f t="shared" si="71"/>
        <v/>
      </c>
      <c r="Y155" s="72" t="str">
        <f t="shared" si="71"/>
        <v/>
      </c>
      <c r="Z155" s="72" t="str">
        <f t="shared" si="71"/>
        <v/>
      </c>
      <c r="AA155" s="72" t="str">
        <f t="shared" si="71"/>
        <v/>
      </c>
      <c r="AB155" s="72" t="str">
        <f t="shared" si="71"/>
        <v/>
      </c>
      <c r="AC155" s="72" t="str">
        <f t="shared" si="71"/>
        <v/>
      </c>
      <c r="AD155" s="72" t="str">
        <f t="shared" si="71"/>
        <v/>
      </c>
      <c r="AE155" s="72" t="str">
        <f t="shared" si="71"/>
        <v/>
      </c>
      <c r="AF155" s="72" t="str">
        <f t="shared" si="71"/>
        <v/>
      </c>
      <c r="AG155" s="72" t="str">
        <f t="shared" si="71"/>
        <v/>
      </c>
      <c r="AH155" s="72" t="str">
        <f t="shared" si="71"/>
        <v/>
      </c>
      <c r="AI155" s="72" t="str">
        <f t="shared" si="71"/>
        <v/>
      </c>
      <c r="AJ155" s="72" t="str">
        <f t="shared" si="71"/>
        <v/>
      </c>
      <c r="AK155" s="162"/>
      <c r="AL155" s="156"/>
      <c r="AM155" s="127"/>
      <c r="AN155" s="130"/>
      <c r="AO155" s="133"/>
      <c r="AP155" s="136"/>
      <c r="AQ155" s="136"/>
      <c r="AR155" s="124"/>
      <c r="AS155" s="124"/>
      <c r="AT155" s="124"/>
      <c r="AU155" s="124"/>
      <c r="AV155" s="124"/>
      <c r="AW155" s="124"/>
      <c r="AX155" s="124"/>
      <c r="AY155" s="95"/>
      <c r="AZ155" s="95"/>
      <c r="BA155" s="98"/>
    </row>
    <row r="156" spans="1:53" ht="13.5" customHeight="1" thickBot="1" x14ac:dyDescent="0.3">
      <c r="A156" s="142"/>
      <c r="B156" s="145"/>
      <c r="C156" s="148"/>
      <c r="D156" s="151"/>
      <c r="E156" s="52"/>
      <c r="F156" s="47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163"/>
      <c r="AL156" s="157"/>
      <c r="AM156" s="128"/>
      <c r="AN156" s="131"/>
      <c r="AO156" s="134"/>
      <c r="AP156" s="137"/>
      <c r="AQ156" s="137"/>
      <c r="AR156" s="125"/>
      <c r="AS156" s="125"/>
      <c r="AT156" s="125"/>
      <c r="AU156" s="125"/>
      <c r="AV156" s="125"/>
      <c r="AW156" s="125"/>
      <c r="AX156" s="125"/>
      <c r="AY156" s="96"/>
      <c r="AZ156" s="96"/>
      <c r="BA156" s="99"/>
    </row>
    <row r="157" spans="1:53" ht="12.75" customHeight="1" x14ac:dyDescent="0.25">
      <c r="A157" s="140">
        <v>37</v>
      </c>
      <c r="B157" s="143" t="str">
        <f>IFERROR(VLOOKUP($C157,[1]Списки!$A$1:$C$3999,2,0),"")</f>
        <v/>
      </c>
      <c r="C157" s="146"/>
      <c r="D157" s="149" t="str">
        <f>IFERROR(VLOOKUP($C157,[1]Списки!$A$1:$C$3999,3,0),"")</f>
        <v/>
      </c>
      <c r="E157" s="50"/>
      <c r="F157" s="34" t="str">
        <f>VLOOKUP(F$11,[1]Графік!$I$5:$L$32,3,0)</f>
        <v>Р</v>
      </c>
      <c r="G157" s="35" t="str">
        <f>VLOOKUP(G$11,[1]Графік!$I$5:$L$32,3,0)</f>
        <v>Р</v>
      </c>
      <c r="H157" s="35" t="str">
        <f>VLOOKUP(H$11,[1]Графік!$I$5:$L$32,3,0)</f>
        <v>Р</v>
      </c>
      <c r="I157" s="35" t="str">
        <f>VLOOKUP(I$11,[1]Графік!$I$5:$L$32,3,0)</f>
        <v>Р</v>
      </c>
      <c r="J157" s="35" t="str">
        <f>VLOOKUP(J$11,[1]Графік!$I$5:$L$32,3,0)</f>
        <v>ВВ</v>
      </c>
      <c r="K157" s="35" t="str">
        <f>VLOOKUP(K$11,[1]Графік!$I$5:$L$32,3,0)</f>
        <v>ВВ</v>
      </c>
      <c r="L157" s="35" t="str">
        <f>VLOOKUP(L$11,[1]Графік!$I$5:$L$32,3,0)</f>
        <v>Р</v>
      </c>
      <c r="M157" s="35" t="str">
        <f>VLOOKUP(M$11,[1]Графік!$I$5:$L$32,3,0)</f>
        <v>Р</v>
      </c>
      <c r="N157" s="35" t="str">
        <f>VLOOKUP(N$11,[1]Графік!$I$5:$L$32,3,0)</f>
        <v>Р</v>
      </c>
      <c r="O157" s="35" t="str">
        <f>VLOOKUP(O$11,[1]Графік!$I$5:$L$32,3,0)</f>
        <v>Р</v>
      </c>
      <c r="P157" s="35" t="str">
        <f>VLOOKUP(P$11,[1]Графік!$I$5:$L$32,3,0)</f>
        <v>ВВ</v>
      </c>
      <c r="Q157" s="35" t="str">
        <f>VLOOKUP(Q$11,[1]Графік!$I$5:$L$32,3,0)</f>
        <v>ВВ</v>
      </c>
      <c r="R157" s="35" t="str">
        <f>VLOOKUP(R$11,[1]Графік!$I$5:$L$32,3,0)</f>
        <v>Р</v>
      </c>
      <c r="S157" s="35" t="str">
        <f>VLOOKUP(S$11,[1]Графік!$I$5:$L$32,3,0)</f>
        <v>Р</v>
      </c>
      <c r="T157" s="35" t="str">
        <f>VLOOKUP(T$11,[1]Графік!$I$5:$L$32,3,0)</f>
        <v>Р</v>
      </c>
      <c r="U157" s="35" t="str">
        <f>VLOOKUP(U$11,[1]Графік!$I$5:$L$32,3,0)</f>
        <v>Р</v>
      </c>
      <c r="V157" s="35" t="str">
        <f>VLOOKUP(V$11,[1]Графік!$I$5:$L$32,3,0)</f>
        <v>ВВ</v>
      </c>
      <c r="W157" s="35" t="str">
        <f>VLOOKUP(W$11,[1]Графік!$I$5:$L$32,3,0)</f>
        <v>ВВ</v>
      </c>
      <c r="X157" s="35" t="str">
        <f>VLOOKUP(X$11,[1]Графік!$I$5:$L$32,3,0)</f>
        <v>Р</v>
      </c>
      <c r="Y157" s="35" t="str">
        <f>VLOOKUP(Y$11,[1]Графік!$I$5:$L$32,3,0)</f>
        <v>Р</v>
      </c>
      <c r="Z157" s="35" t="str">
        <f>VLOOKUP(Z$11,[1]Графік!$I$5:$L$32,3,0)</f>
        <v>Р</v>
      </c>
      <c r="AA157" s="35" t="str">
        <f>VLOOKUP(AA$11,[1]Графік!$I$5:$L$32,3,0)</f>
        <v>Р</v>
      </c>
      <c r="AB157" s="35" t="str">
        <f>VLOOKUP(AB$11,[1]Графік!$I$5:$L$32,3,0)</f>
        <v>ВВ</v>
      </c>
      <c r="AC157" s="35" t="str">
        <f>VLOOKUP(AC$11,[1]Графік!$I$5:$L$32,3,0)</f>
        <v>ВВ</v>
      </c>
      <c r="AD157" s="35" t="str">
        <f>VLOOKUP(AD$11,[1]Графік!$I$5:$L$32,3,0)</f>
        <v>Р</v>
      </c>
      <c r="AE157" s="35" t="str">
        <f>VLOOKUP(AE$11,[1]Графік!$I$5:$L$32,3,0)</f>
        <v>Р</v>
      </c>
      <c r="AF157" s="35" t="str">
        <f>VLOOKUP(AF$11,[1]Графік!$I$5:$L$32,3,0)</f>
        <v>Р</v>
      </c>
      <c r="AG157" s="35" t="str">
        <f>VLOOKUP(AG$11,[1]Графік!$I$5:$L$32,3,0)</f>
        <v>Р</v>
      </c>
      <c r="AH157" s="35"/>
      <c r="AI157" s="35"/>
      <c r="AJ157" s="35"/>
      <c r="AK157" s="162">
        <f ca="1">SUMIF($F157:$AJ160,"Р",$F158:$AJ158)</f>
        <v>160</v>
      </c>
      <c r="AL157" s="156">
        <f ca="1">SUMIF($F159:$AJ160,"НУ",$F160:$AJ160)</f>
        <v>0</v>
      </c>
      <c r="AM157" s="127">
        <f ca="1">SUMIF(F157:AJ160,"РВ",F158:AJ158)</f>
        <v>0</v>
      </c>
      <c r="AN157" s="130">
        <f ca="1">AK157+AL157+AM157</f>
        <v>160</v>
      </c>
      <c r="AO157" s="133">
        <f ca="1">AK157/8</f>
        <v>20</v>
      </c>
      <c r="AP157" s="136">
        <f>COUNTIF($F157:$AJ160,"=ВВ")</f>
        <v>8</v>
      </c>
      <c r="AQ157" s="136">
        <f>COUNTIF($F157:$AJ160,"=В")</f>
        <v>0</v>
      </c>
      <c r="AR157" s="124">
        <f>COUNTIF($F157:$AJ160,"=НА")</f>
        <v>0</v>
      </c>
      <c r="AS157" s="124">
        <f>COUNTIF(F157:AJ160,"=ТН")</f>
        <v>0</v>
      </c>
      <c r="AT157" s="124">
        <f>COUNTIF($F157:$AJ160,"=ВД")</f>
        <v>0</v>
      </c>
      <c r="AU157" s="124">
        <f>COUNTIF($F157:$AJ160,"=ВП")</f>
        <v>0</v>
      </c>
      <c r="AV157" s="124">
        <f>COUNTIF($F157:$AJ160,"=ДД")</f>
        <v>0</v>
      </c>
      <c r="AW157" s="124">
        <f>COUNTIF($F157:$AJ160,"=П")</f>
        <v>0</v>
      </c>
      <c r="AX157" s="124">
        <f>COUNTIF($F157:$AJ160,"=ПР")</f>
        <v>0</v>
      </c>
      <c r="AY157" s="95">
        <f>COUNTIF($F157:$AJ160,"=І")</f>
        <v>0</v>
      </c>
      <c r="AZ157" s="95">
        <f>COUNTIF($F157:$AJ160,"=НЗ")</f>
        <v>0</v>
      </c>
      <c r="BA157" s="97" t="str">
        <f>IF(C157&gt;1,[1]Графік!$L$36,"")</f>
        <v/>
      </c>
    </row>
    <row r="158" spans="1:53" ht="12.75" customHeight="1" x14ac:dyDescent="0.25">
      <c r="A158" s="141"/>
      <c r="B158" s="144"/>
      <c r="C158" s="147"/>
      <c r="D158" s="150"/>
      <c r="E158" s="51"/>
      <c r="F158" s="38">
        <f t="shared" ref="F158:AG158" si="72">IF(F157="Р",8,"")</f>
        <v>8</v>
      </c>
      <c r="G158" s="70">
        <f t="shared" si="72"/>
        <v>8</v>
      </c>
      <c r="H158" s="70">
        <f t="shared" si="72"/>
        <v>8</v>
      </c>
      <c r="I158" s="70">
        <f t="shared" si="72"/>
        <v>8</v>
      </c>
      <c r="J158" s="70" t="str">
        <f t="shared" si="72"/>
        <v/>
      </c>
      <c r="K158" s="70" t="str">
        <f t="shared" si="72"/>
        <v/>
      </c>
      <c r="L158" s="70">
        <f t="shared" si="72"/>
        <v>8</v>
      </c>
      <c r="M158" s="70">
        <f t="shared" si="72"/>
        <v>8</v>
      </c>
      <c r="N158" s="70">
        <f t="shared" si="72"/>
        <v>8</v>
      </c>
      <c r="O158" s="70">
        <f t="shared" si="72"/>
        <v>8</v>
      </c>
      <c r="P158" s="70" t="str">
        <f t="shared" si="72"/>
        <v/>
      </c>
      <c r="Q158" s="70" t="str">
        <f t="shared" si="72"/>
        <v/>
      </c>
      <c r="R158" s="70">
        <f t="shared" si="72"/>
        <v>8</v>
      </c>
      <c r="S158" s="70">
        <f t="shared" si="72"/>
        <v>8</v>
      </c>
      <c r="T158" s="70">
        <f t="shared" si="72"/>
        <v>8</v>
      </c>
      <c r="U158" s="70">
        <f t="shared" si="72"/>
        <v>8</v>
      </c>
      <c r="V158" s="70" t="str">
        <f t="shared" si="72"/>
        <v/>
      </c>
      <c r="W158" s="70" t="str">
        <f t="shared" si="72"/>
        <v/>
      </c>
      <c r="X158" s="70">
        <f t="shared" si="72"/>
        <v>8</v>
      </c>
      <c r="Y158" s="70">
        <f t="shared" si="72"/>
        <v>8</v>
      </c>
      <c r="Z158" s="70">
        <f t="shared" si="72"/>
        <v>8</v>
      </c>
      <c r="AA158" s="70">
        <f t="shared" si="72"/>
        <v>8</v>
      </c>
      <c r="AB158" s="70" t="str">
        <f t="shared" si="72"/>
        <v/>
      </c>
      <c r="AC158" s="70" t="str">
        <f t="shared" si="72"/>
        <v/>
      </c>
      <c r="AD158" s="70">
        <f t="shared" si="72"/>
        <v>8</v>
      </c>
      <c r="AE158" s="70">
        <f t="shared" si="72"/>
        <v>8</v>
      </c>
      <c r="AF158" s="70">
        <f t="shared" si="72"/>
        <v>8</v>
      </c>
      <c r="AG158" s="70">
        <f t="shared" si="72"/>
        <v>8</v>
      </c>
      <c r="AH158" s="70"/>
      <c r="AI158" s="70"/>
      <c r="AJ158" s="70"/>
      <c r="AK158" s="162"/>
      <c r="AL158" s="156"/>
      <c r="AM158" s="127"/>
      <c r="AN158" s="130"/>
      <c r="AO158" s="133"/>
      <c r="AP158" s="136"/>
      <c r="AQ158" s="136"/>
      <c r="AR158" s="124"/>
      <c r="AS158" s="124"/>
      <c r="AT158" s="124"/>
      <c r="AU158" s="124"/>
      <c r="AV158" s="124"/>
      <c r="AW158" s="124"/>
      <c r="AX158" s="124"/>
      <c r="AY158" s="95"/>
      <c r="AZ158" s="95"/>
      <c r="BA158" s="98"/>
    </row>
    <row r="159" spans="1:53" ht="12.75" customHeight="1" x14ac:dyDescent="0.25">
      <c r="A159" s="141"/>
      <c r="B159" s="144"/>
      <c r="C159" s="147"/>
      <c r="D159" s="150"/>
      <c r="E159" s="51"/>
      <c r="F159" s="42" t="str">
        <f t="shared" ref="F159:AJ159" si="73">IF(F160&gt;0,"НУ","")</f>
        <v/>
      </c>
      <c r="G159" s="72" t="str">
        <f t="shared" si="73"/>
        <v/>
      </c>
      <c r="H159" s="72" t="str">
        <f t="shared" si="73"/>
        <v/>
      </c>
      <c r="I159" s="72" t="str">
        <f t="shared" si="73"/>
        <v/>
      </c>
      <c r="J159" s="72" t="str">
        <f t="shared" si="73"/>
        <v/>
      </c>
      <c r="K159" s="72" t="str">
        <f t="shared" si="73"/>
        <v/>
      </c>
      <c r="L159" s="72" t="str">
        <f t="shared" si="73"/>
        <v/>
      </c>
      <c r="M159" s="72" t="str">
        <f t="shared" si="73"/>
        <v/>
      </c>
      <c r="N159" s="72" t="str">
        <f t="shared" si="73"/>
        <v/>
      </c>
      <c r="O159" s="72" t="str">
        <f t="shared" si="73"/>
        <v/>
      </c>
      <c r="P159" s="72" t="str">
        <f t="shared" si="73"/>
        <v/>
      </c>
      <c r="Q159" s="72" t="str">
        <f t="shared" si="73"/>
        <v/>
      </c>
      <c r="R159" s="72" t="str">
        <f t="shared" si="73"/>
        <v/>
      </c>
      <c r="S159" s="72" t="str">
        <f t="shared" si="73"/>
        <v/>
      </c>
      <c r="T159" s="72" t="str">
        <f t="shared" si="73"/>
        <v/>
      </c>
      <c r="U159" s="72" t="str">
        <f t="shared" si="73"/>
        <v/>
      </c>
      <c r="V159" s="72" t="str">
        <f t="shared" si="73"/>
        <v/>
      </c>
      <c r="W159" s="72" t="str">
        <f t="shared" si="73"/>
        <v/>
      </c>
      <c r="X159" s="72" t="str">
        <f t="shared" si="73"/>
        <v/>
      </c>
      <c r="Y159" s="72" t="str">
        <f t="shared" si="73"/>
        <v/>
      </c>
      <c r="Z159" s="72" t="str">
        <f t="shared" si="73"/>
        <v/>
      </c>
      <c r="AA159" s="72" t="str">
        <f t="shared" si="73"/>
        <v/>
      </c>
      <c r="AB159" s="72" t="str">
        <f t="shared" si="73"/>
        <v/>
      </c>
      <c r="AC159" s="72" t="str">
        <f t="shared" si="73"/>
        <v/>
      </c>
      <c r="AD159" s="72" t="str">
        <f t="shared" si="73"/>
        <v/>
      </c>
      <c r="AE159" s="72" t="str">
        <f t="shared" si="73"/>
        <v/>
      </c>
      <c r="AF159" s="72" t="str">
        <f t="shared" si="73"/>
        <v/>
      </c>
      <c r="AG159" s="72" t="str">
        <f t="shared" si="73"/>
        <v/>
      </c>
      <c r="AH159" s="72" t="str">
        <f t="shared" si="73"/>
        <v/>
      </c>
      <c r="AI159" s="72" t="str">
        <f t="shared" si="73"/>
        <v/>
      </c>
      <c r="AJ159" s="72" t="str">
        <f t="shared" si="73"/>
        <v/>
      </c>
      <c r="AK159" s="162"/>
      <c r="AL159" s="156"/>
      <c r="AM159" s="127"/>
      <c r="AN159" s="130"/>
      <c r="AO159" s="133"/>
      <c r="AP159" s="136"/>
      <c r="AQ159" s="136"/>
      <c r="AR159" s="124"/>
      <c r="AS159" s="124"/>
      <c r="AT159" s="124"/>
      <c r="AU159" s="124"/>
      <c r="AV159" s="124"/>
      <c r="AW159" s="124"/>
      <c r="AX159" s="124"/>
      <c r="AY159" s="95"/>
      <c r="AZ159" s="95"/>
      <c r="BA159" s="98"/>
    </row>
    <row r="160" spans="1:53" ht="13.5" customHeight="1" thickBot="1" x14ac:dyDescent="0.3">
      <c r="A160" s="142"/>
      <c r="B160" s="145"/>
      <c r="C160" s="148"/>
      <c r="D160" s="151"/>
      <c r="E160" s="52"/>
      <c r="F160" s="47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163"/>
      <c r="AL160" s="157"/>
      <c r="AM160" s="128"/>
      <c r="AN160" s="131"/>
      <c r="AO160" s="134"/>
      <c r="AP160" s="137"/>
      <c r="AQ160" s="137"/>
      <c r="AR160" s="125"/>
      <c r="AS160" s="125"/>
      <c r="AT160" s="125"/>
      <c r="AU160" s="125"/>
      <c r="AV160" s="125"/>
      <c r="AW160" s="125"/>
      <c r="AX160" s="125"/>
      <c r="AY160" s="96"/>
      <c r="AZ160" s="96"/>
      <c r="BA160" s="99"/>
    </row>
    <row r="161" spans="1:53" ht="12.75" customHeight="1" x14ac:dyDescent="0.25">
      <c r="A161" s="140">
        <v>38</v>
      </c>
      <c r="B161" s="143" t="str">
        <f>IFERROR(VLOOKUP($C161,[1]Списки!$A$1:$C$3999,2,0),"")</f>
        <v/>
      </c>
      <c r="C161" s="146"/>
      <c r="D161" s="149" t="str">
        <f>IFERROR(VLOOKUP($C161,[1]Списки!$A$1:$C$3999,3,0),"")</f>
        <v/>
      </c>
      <c r="E161" s="50"/>
      <c r="F161" s="34" t="str">
        <f>VLOOKUP(F$11,[1]Графік!$I$5:$L$32,3,0)</f>
        <v>Р</v>
      </c>
      <c r="G161" s="35" t="str">
        <f>VLOOKUP(G$11,[1]Графік!$I$5:$L$32,3,0)</f>
        <v>Р</v>
      </c>
      <c r="H161" s="35" t="str">
        <f>VLOOKUP(H$11,[1]Графік!$I$5:$L$32,3,0)</f>
        <v>Р</v>
      </c>
      <c r="I161" s="35" t="str">
        <f>VLOOKUP(I$11,[1]Графік!$I$5:$L$32,3,0)</f>
        <v>Р</v>
      </c>
      <c r="J161" s="35" t="str">
        <f>VLOOKUP(J$11,[1]Графік!$I$5:$L$32,3,0)</f>
        <v>ВВ</v>
      </c>
      <c r="K161" s="35" t="str">
        <f>VLOOKUP(K$11,[1]Графік!$I$5:$L$32,3,0)</f>
        <v>ВВ</v>
      </c>
      <c r="L161" s="35" t="str">
        <f>VLOOKUP(L$11,[1]Графік!$I$5:$L$32,3,0)</f>
        <v>Р</v>
      </c>
      <c r="M161" s="35" t="str">
        <f>VLOOKUP(M$11,[1]Графік!$I$5:$L$32,3,0)</f>
        <v>Р</v>
      </c>
      <c r="N161" s="35" t="str">
        <f>VLOOKUP(N$11,[1]Графік!$I$5:$L$32,3,0)</f>
        <v>Р</v>
      </c>
      <c r="O161" s="35" t="str">
        <f>VLOOKUP(O$11,[1]Графік!$I$5:$L$32,3,0)</f>
        <v>Р</v>
      </c>
      <c r="P161" s="35" t="str">
        <f>VLOOKUP(P$11,[1]Графік!$I$5:$L$32,3,0)</f>
        <v>ВВ</v>
      </c>
      <c r="Q161" s="35" t="str">
        <f>VLOOKUP(Q$11,[1]Графік!$I$5:$L$32,3,0)</f>
        <v>ВВ</v>
      </c>
      <c r="R161" s="35" t="str">
        <f>VLOOKUP(R$11,[1]Графік!$I$5:$L$32,3,0)</f>
        <v>Р</v>
      </c>
      <c r="S161" s="35" t="str">
        <f>VLOOKUP(S$11,[1]Графік!$I$5:$L$32,3,0)</f>
        <v>Р</v>
      </c>
      <c r="T161" s="35" t="str">
        <f>VLOOKUP(T$11,[1]Графік!$I$5:$L$32,3,0)</f>
        <v>Р</v>
      </c>
      <c r="U161" s="35" t="str">
        <f>VLOOKUP(U$11,[1]Графік!$I$5:$L$32,3,0)</f>
        <v>Р</v>
      </c>
      <c r="V161" s="35" t="str">
        <f>VLOOKUP(V$11,[1]Графік!$I$5:$L$32,3,0)</f>
        <v>ВВ</v>
      </c>
      <c r="W161" s="35" t="str">
        <f>VLOOKUP(W$11,[1]Графік!$I$5:$L$32,3,0)</f>
        <v>ВВ</v>
      </c>
      <c r="X161" s="35" t="str">
        <f>VLOOKUP(X$11,[1]Графік!$I$5:$L$32,3,0)</f>
        <v>Р</v>
      </c>
      <c r="Y161" s="35" t="str">
        <f>VLOOKUP(Y$11,[1]Графік!$I$5:$L$32,3,0)</f>
        <v>Р</v>
      </c>
      <c r="Z161" s="35" t="str">
        <f>VLOOKUP(Z$11,[1]Графік!$I$5:$L$32,3,0)</f>
        <v>Р</v>
      </c>
      <c r="AA161" s="35" t="str">
        <f>VLOOKUP(AA$11,[1]Графік!$I$5:$L$32,3,0)</f>
        <v>Р</v>
      </c>
      <c r="AB161" s="35" t="str">
        <f>VLOOKUP(AB$11,[1]Графік!$I$5:$L$32,3,0)</f>
        <v>ВВ</v>
      </c>
      <c r="AC161" s="35" t="str">
        <f>VLOOKUP(AC$11,[1]Графік!$I$5:$L$32,3,0)</f>
        <v>ВВ</v>
      </c>
      <c r="AD161" s="35" t="str">
        <f>VLOOKUP(AD$11,[1]Графік!$I$5:$L$32,3,0)</f>
        <v>Р</v>
      </c>
      <c r="AE161" s="35" t="str">
        <f>VLOOKUP(AE$11,[1]Графік!$I$5:$L$32,3,0)</f>
        <v>Р</v>
      </c>
      <c r="AF161" s="35" t="str">
        <f>VLOOKUP(AF$11,[1]Графік!$I$5:$L$32,3,0)</f>
        <v>Р</v>
      </c>
      <c r="AG161" s="35" t="str">
        <f>VLOOKUP(AG$11,[1]Графік!$I$5:$L$32,3,0)</f>
        <v>Р</v>
      </c>
      <c r="AH161" s="35"/>
      <c r="AI161" s="35"/>
      <c r="AJ161" s="35"/>
      <c r="AK161" s="162">
        <f ca="1">SUMIF($F161:$AJ164,"Р",$F162:$AJ162)</f>
        <v>160</v>
      </c>
      <c r="AL161" s="156">
        <f ca="1">SUMIF($F163:$AJ164,"НУ",$F164:$AJ164)</f>
        <v>0</v>
      </c>
      <c r="AM161" s="127">
        <f ca="1">SUMIF(F161:AJ164,"РВ",F162:AJ162)</f>
        <v>0</v>
      </c>
      <c r="AN161" s="130">
        <f ca="1">AK161+AL161+AM161</f>
        <v>160</v>
      </c>
      <c r="AO161" s="133">
        <f ca="1">AK161/8</f>
        <v>20</v>
      </c>
      <c r="AP161" s="136">
        <f>COUNTIF($F161:$AJ164,"=ВВ")</f>
        <v>8</v>
      </c>
      <c r="AQ161" s="136">
        <f>COUNTIF($F161:$AJ164,"=В")</f>
        <v>0</v>
      </c>
      <c r="AR161" s="124">
        <f>COUNTIF($F161:$AJ164,"=НА")</f>
        <v>0</v>
      </c>
      <c r="AS161" s="124">
        <f>COUNTIF(F161:AJ164,"=ТН")</f>
        <v>0</v>
      </c>
      <c r="AT161" s="124">
        <f>COUNTIF($F161:$AJ164,"=ВД")</f>
        <v>0</v>
      </c>
      <c r="AU161" s="124">
        <f>COUNTIF($F161:$AJ164,"=ВП")</f>
        <v>0</v>
      </c>
      <c r="AV161" s="124">
        <f>COUNTIF($F161:$AJ164,"=ДД")</f>
        <v>0</v>
      </c>
      <c r="AW161" s="124">
        <f>COUNTIF($F161:$AJ164,"=П")</f>
        <v>0</v>
      </c>
      <c r="AX161" s="124">
        <f>COUNTIF($F161:$AJ164,"=ПР")</f>
        <v>0</v>
      </c>
      <c r="AY161" s="95">
        <f>COUNTIF($F161:$AJ164,"=І")</f>
        <v>0</v>
      </c>
      <c r="AZ161" s="95">
        <f>COUNTIF($F161:$AJ164,"=НЗ")</f>
        <v>0</v>
      </c>
      <c r="BA161" s="97" t="str">
        <f>IF(C161&gt;1,[1]Графік!$L$36,"")</f>
        <v/>
      </c>
    </row>
    <row r="162" spans="1:53" ht="12.75" customHeight="1" x14ac:dyDescent="0.25">
      <c r="A162" s="141"/>
      <c r="B162" s="144"/>
      <c r="C162" s="147"/>
      <c r="D162" s="150"/>
      <c r="E162" s="51"/>
      <c r="F162" s="38">
        <f t="shared" ref="F162:AG162" si="74">IF(F161="Р",8,"")</f>
        <v>8</v>
      </c>
      <c r="G162" s="70">
        <f t="shared" si="74"/>
        <v>8</v>
      </c>
      <c r="H162" s="70">
        <f t="shared" si="74"/>
        <v>8</v>
      </c>
      <c r="I162" s="70">
        <f t="shared" si="74"/>
        <v>8</v>
      </c>
      <c r="J162" s="70" t="str">
        <f t="shared" si="74"/>
        <v/>
      </c>
      <c r="K162" s="70" t="str">
        <f t="shared" si="74"/>
        <v/>
      </c>
      <c r="L162" s="70">
        <f t="shared" si="74"/>
        <v>8</v>
      </c>
      <c r="M162" s="70">
        <f t="shared" si="74"/>
        <v>8</v>
      </c>
      <c r="N162" s="70">
        <f t="shared" si="74"/>
        <v>8</v>
      </c>
      <c r="O162" s="70">
        <f t="shared" si="74"/>
        <v>8</v>
      </c>
      <c r="P162" s="70" t="str">
        <f t="shared" si="74"/>
        <v/>
      </c>
      <c r="Q162" s="70" t="str">
        <f t="shared" si="74"/>
        <v/>
      </c>
      <c r="R162" s="70">
        <f t="shared" si="74"/>
        <v>8</v>
      </c>
      <c r="S162" s="70">
        <f t="shared" si="74"/>
        <v>8</v>
      </c>
      <c r="T162" s="70">
        <f t="shared" si="74"/>
        <v>8</v>
      </c>
      <c r="U162" s="70">
        <f t="shared" si="74"/>
        <v>8</v>
      </c>
      <c r="V162" s="70" t="str">
        <f t="shared" si="74"/>
        <v/>
      </c>
      <c r="W162" s="70" t="str">
        <f t="shared" si="74"/>
        <v/>
      </c>
      <c r="X162" s="70">
        <f t="shared" si="74"/>
        <v>8</v>
      </c>
      <c r="Y162" s="70">
        <f t="shared" si="74"/>
        <v>8</v>
      </c>
      <c r="Z162" s="70">
        <f t="shared" si="74"/>
        <v>8</v>
      </c>
      <c r="AA162" s="70">
        <f t="shared" si="74"/>
        <v>8</v>
      </c>
      <c r="AB162" s="70" t="str">
        <f t="shared" si="74"/>
        <v/>
      </c>
      <c r="AC162" s="70" t="str">
        <f t="shared" si="74"/>
        <v/>
      </c>
      <c r="AD162" s="70">
        <f t="shared" si="74"/>
        <v>8</v>
      </c>
      <c r="AE162" s="70">
        <f t="shared" si="74"/>
        <v>8</v>
      </c>
      <c r="AF162" s="70">
        <f t="shared" si="74"/>
        <v>8</v>
      </c>
      <c r="AG162" s="70">
        <f t="shared" si="74"/>
        <v>8</v>
      </c>
      <c r="AH162" s="70"/>
      <c r="AI162" s="70"/>
      <c r="AJ162" s="70"/>
      <c r="AK162" s="162"/>
      <c r="AL162" s="156"/>
      <c r="AM162" s="127"/>
      <c r="AN162" s="130"/>
      <c r="AO162" s="133"/>
      <c r="AP162" s="136"/>
      <c r="AQ162" s="136"/>
      <c r="AR162" s="124"/>
      <c r="AS162" s="124"/>
      <c r="AT162" s="124"/>
      <c r="AU162" s="124"/>
      <c r="AV162" s="124"/>
      <c r="AW162" s="124"/>
      <c r="AX162" s="124"/>
      <c r="AY162" s="95"/>
      <c r="AZ162" s="95"/>
      <c r="BA162" s="98"/>
    </row>
    <row r="163" spans="1:53" ht="12.75" customHeight="1" x14ac:dyDescent="0.25">
      <c r="A163" s="141"/>
      <c r="B163" s="144"/>
      <c r="C163" s="147"/>
      <c r="D163" s="150"/>
      <c r="E163" s="51"/>
      <c r="F163" s="42" t="str">
        <f t="shared" ref="F163:AJ163" si="75">IF(F164&gt;0,"НУ","")</f>
        <v/>
      </c>
      <c r="G163" s="72" t="str">
        <f t="shared" si="75"/>
        <v/>
      </c>
      <c r="H163" s="72" t="str">
        <f t="shared" si="75"/>
        <v/>
      </c>
      <c r="I163" s="72" t="str">
        <f t="shared" si="75"/>
        <v/>
      </c>
      <c r="J163" s="72" t="str">
        <f t="shared" si="75"/>
        <v/>
      </c>
      <c r="K163" s="72" t="str">
        <f t="shared" si="75"/>
        <v/>
      </c>
      <c r="L163" s="72" t="str">
        <f t="shared" si="75"/>
        <v/>
      </c>
      <c r="M163" s="72" t="str">
        <f t="shared" si="75"/>
        <v/>
      </c>
      <c r="N163" s="72" t="str">
        <f t="shared" si="75"/>
        <v/>
      </c>
      <c r="O163" s="72" t="str">
        <f t="shared" si="75"/>
        <v/>
      </c>
      <c r="P163" s="72" t="str">
        <f t="shared" si="75"/>
        <v/>
      </c>
      <c r="Q163" s="72" t="str">
        <f t="shared" si="75"/>
        <v/>
      </c>
      <c r="R163" s="72" t="str">
        <f t="shared" si="75"/>
        <v/>
      </c>
      <c r="S163" s="72" t="str">
        <f t="shared" si="75"/>
        <v/>
      </c>
      <c r="T163" s="72" t="str">
        <f t="shared" si="75"/>
        <v/>
      </c>
      <c r="U163" s="72" t="str">
        <f t="shared" si="75"/>
        <v/>
      </c>
      <c r="V163" s="72" t="str">
        <f t="shared" si="75"/>
        <v/>
      </c>
      <c r="W163" s="72" t="str">
        <f t="shared" si="75"/>
        <v/>
      </c>
      <c r="X163" s="72" t="str">
        <f t="shared" si="75"/>
        <v/>
      </c>
      <c r="Y163" s="72" t="str">
        <f t="shared" si="75"/>
        <v/>
      </c>
      <c r="Z163" s="72" t="str">
        <f t="shared" si="75"/>
        <v/>
      </c>
      <c r="AA163" s="72" t="str">
        <f t="shared" si="75"/>
        <v/>
      </c>
      <c r="AB163" s="72" t="str">
        <f t="shared" si="75"/>
        <v/>
      </c>
      <c r="AC163" s="72" t="str">
        <f t="shared" si="75"/>
        <v/>
      </c>
      <c r="AD163" s="72" t="str">
        <f t="shared" si="75"/>
        <v/>
      </c>
      <c r="AE163" s="72" t="str">
        <f t="shared" si="75"/>
        <v/>
      </c>
      <c r="AF163" s="72" t="str">
        <f t="shared" si="75"/>
        <v/>
      </c>
      <c r="AG163" s="72" t="str">
        <f t="shared" si="75"/>
        <v/>
      </c>
      <c r="AH163" s="72" t="str">
        <f t="shared" si="75"/>
        <v/>
      </c>
      <c r="AI163" s="72" t="str">
        <f t="shared" si="75"/>
        <v/>
      </c>
      <c r="AJ163" s="72" t="str">
        <f t="shared" si="75"/>
        <v/>
      </c>
      <c r="AK163" s="162"/>
      <c r="AL163" s="156"/>
      <c r="AM163" s="127"/>
      <c r="AN163" s="130"/>
      <c r="AO163" s="133"/>
      <c r="AP163" s="136"/>
      <c r="AQ163" s="136"/>
      <c r="AR163" s="124"/>
      <c r="AS163" s="124"/>
      <c r="AT163" s="124"/>
      <c r="AU163" s="124"/>
      <c r="AV163" s="124"/>
      <c r="AW163" s="124"/>
      <c r="AX163" s="124"/>
      <c r="AY163" s="95"/>
      <c r="AZ163" s="95"/>
      <c r="BA163" s="98"/>
    </row>
    <row r="164" spans="1:53" ht="13.5" customHeight="1" thickBot="1" x14ac:dyDescent="0.3">
      <c r="A164" s="142"/>
      <c r="B164" s="145"/>
      <c r="C164" s="148"/>
      <c r="D164" s="151"/>
      <c r="E164" s="52"/>
      <c r="F164" s="47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163"/>
      <c r="AL164" s="157"/>
      <c r="AM164" s="128"/>
      <c r="AN164" s="131"/>
      <c r="AO164" s="134"/>
      <c r="AP164" s="137"/>
      <c r="AQ164" s="137"/>
      <c r="AR164" s="125"/>
      <c r="AS164" s="125"/>
      <c r="AT164" s="125"/>
      <c r="AU164" s="125"/>
      <c r="AV164" s="125"/>
      <c r="AW164" s="125"/>
      <c r="AX164" s="125"/>
      <c r="AY164" s="96"/>
      <c r="AZ164" s="96"/>
      <c r="BA164" s="99"/>
    </row>
    <row r="165" spans="1:53" ht="12.75" customHeight="1" x14ac:dyDescent="0.25">
      <c r="A165" s="140">
        <v>39</v>
      </c>
      <c r="B165" s="143" t="str">
        <f>IFERROR(VLOOKUP($C165,[1]Списки!$A$1:$C$3999,2,0),"")</f>
        <v/>
      </c>
      <c r="C165" s="146"/>
      <c r="D165" s="149" t="str">
        <f>IFERROR(VLOOKUP($C165,[1]Списки!$A$1:$C$3999,3,0),"")</f>
        <v/>
      </c>
      <c r="E165" s="50"/>
      <c r="F165" s="34" t="str">
        <f>VLOOKUP(F$11,[1]Графік!$I$5:$L$32,3,0)</f>
        <v>Р</v>
      </c>
      <c r="G165" s="35" t="str">
        <f>VLOOKUP(G$11,[1]Графік!$I$5:$L$32,3,0)</f>
        <v>Р</v>
      </c>
      <c r="H165" s="35" t="str">
        <f>VLOOKUP(H$11,[1]Графік!$I$5:$L$32,3,0)</f>
        <v>Р</v>
      </c>
      <c r="I165" s="35" t="str">
        <f>VLOOKUP(I$11,[1]Графік!$I$5:$L$32,3,0)</f>
        <v>Р</v>
      </c>
      <c r="J165" s="35" t="str">
        <f>VLOOKUP(J$11,[1]Графік!$I$5:$L$32,3,0)</f>
        <v>ВВ</v>
      </c>
      <c r="K165" s="35" t="str">
        <f>VLOOKUP(K$11,[1]Графік!$I$5:$L$32,3,0)</f>
        <v>ВВ</v>
      </c>
      <c r="L165" s="35" t="str">
        <f>VLOOKUP(L$11,[1]Графік!$I$5:$L$32,3,0)</f>
        <v>Р</v>
      </c>
      <c r="M165" s="35" t="str">
        <f>VLOOKUP(M$11,[1]Графік!$I$5:$L$32,3,0)</f>
        <v>Р</v>
      </c>
      <c r="N165" s="35" t="str">
        <f>VLOOKUP(N$11,[1]Графік!$I$5:$L$32,3,0)</f>
        <v>Р</v>
      </c>
      <c r="O165" s="35" t="str">
        <f>VLOOKUP(O$11,[1]Графік!$I$5:$L$32,3,0)</f>
        <v>Р</v>
      </c>
      <c r="P165" s="35" t="str">
        <f>VLOOKUP(P$11,[1]Графік!$I$5:$L$32,3,0)</f>
        <v>ВВ</v>
      </c>
      <c r="Q165" s="35" t="str">
        <f>VLOOKUP(Q$11,[1]Графік!$I$5:$L$32,3,0)</f>
        <v>ВВ</v>
      </c>
      <c r="R165" s="35" t="str">
        <f>VLOOKUP(R$11,[1]Графік!$I$5:$L$32,3,0)</f>
        <v>Р</v>
      </c>
      <c r="S165" s="35" t="str">
        <f>VLOOKUP(S$11,[1]Графік!$I$5:$L$32,3,0)</f>
        <v>Р</v>
      </c>
      <c r="T165" s="35" t="str">
        <f>VLOOKUP(T$11,[1]Графік!$I$5:$L$32,3,0)</f>
        <v>Р</v>
      </c>
      <c r="U165" s="35" t="str">
        <f>VLOOKUP(U$11,[1]Графік!$I$5:$L$32,3,0)</f>
        <v>Р</v>
      </c>
      <c r="V165" s="35" t="str">
        <f>VLOOKUP(V$11,[1]Графік!$I$5:$L$32,3,0)</f>
        <v>ВВ</v>
      </c>
      <c r="W165" s="35" t="str">
        <f>VLOOKUP(W$11,[1]Графік!$I$5:$L$32,3,0)</f>
        <v>ВВ</v>
      </c>
      <c r="X165" s="35" t="str">
        <f>VLOOKUP(X$11,[1]Графік!$I$5:$L$32,3,0)</f>
        <v>Р</v>
      </c>
      <c r="Y165" s="35" t="str">
        <f>VLOOKUP(Y$11,[1]Графік!$I$5:$L$32,3,0)</f>
        <v>Р</v>
      </c>
      <c r="Z165" s="35" t="str">
        <f>VLOOKUP(Z$11,[1]Графік!$I$5:$L$32,3,0)</f>
        <v>Р</v>
      </c>
      <c r="AA165" s="35" t="str">
        <f>VLOOKUP(AA$11,[1]Графік!$I$5:$L$32,3,0)</f>
        <v>Р</v>
      </c>
      <c r="AB165" s="35" t="str">
        <f>VLOOKUP(AB$11,[1]Графік!$I$5:$L$32,3,0)</f>
        <v>ВВ</v>
      </c>
      <c r="AC165" s="35" t="str">
        <f>VLOOKUP(AC$11,[1]Графік!$I$5:$L$32,3,0)</f>
        <v>ВВ</v>
      </c>
      <c r="AD165" s="35" t="str">
        <f>VLOOKUP(AD$11,[1]Графік!$I$5:$L$32,3,0)</f>
        <v>Р</v>
      </c>
      <c r="AE165" s="35" t="str">
        <f>VLOOKUP(AE$11,[1]Графік!$I$5:$L$32,3,0)</f>
        <v>Р</v>
      </c>
      <c r="AF165" s="35" t="str">
        <f>VLOOKUP(AF$11,[1]Графік!$I$5:$L$32,3,0)</f>
        <v>Р</v>
      </c>
      <c r="AG165" s="35" t="str">
        <f>VLOOKUP(AG$11,[1]Графік!$I$5:$L$32,3,0)</f>
        <v>Р</v>
      </c>
      <c r="AH165" s="35"/>
      <c r="AI165" s="35"/>
      <c r="AJ165" s="35"/>
      <c r="AK165" s="162">
        <f ca="1">SUMIF($F165:$AJ168,"Р",$F166:$AJ166)</f>
        <v>160</v>
      </c>
      <c r="AL165" s="156">
        <f ca="1">SUMIF($F167:$AJ168,"НУ",$F168:$AJ168)</f>
        <v>0</v>
      </c>
      <c r="AM165" s="127">
        <f ca="1">SUMIF(F165:AJ168,"РВ",F166:AJ166)</f>
        <v>0</v>
      </c>
      <c r="AN165" s="130">
        <f ca="1">AK165+AL165+AM165</f>
        <v>160</v>
      </c>
      <c r="AO165" s="133">
        <f ca="1">AK165/8</f>
        <v>20</v>
      </c>
      <c r="AP165" s="136">
        <f>COUNTIF($F165:$AJ168,"=ВВ")</f>
        <v>8</v>
      </c>
      <c r="AQ165" s="136">
        <f>COUNTIF($F165:$AJ168,"=В")</f>
        <v>0</v>
      </c>
      <c r="AR165" s="124">
        <f>COUNTIF($F165:$AJ168,"=НА")</f>
        <v>0</v>
      </c>
      <c r="AS165" s="124">
        <f>COUNTIF(F165:AJ168,"=ТН")</f>
        <v>0</v>
      </c>
      <c r="AT165" s="124">
        <f>COUNTIF($F165:$AJ168,"=ВД")</f>
        <v>0</v>
      </c>
      <c r="AU165" s="124">
        <f>COUNTIF($F165:$AJ168,"=ВП")</f>
        <v>0</v>
      </c>
      <c r="AV165" s="124">
        <f>COUNTIF($F165:$AJ168,"=ДД")</f>
        <v>0</v>
      </c>
      <c r="AW165" s="124">
        <f>COUNTIF($F165:$AJ168,"=П")</f>
        <v>0</v>
      </c>
      <c r="AX165" s="124">
        <f>COUNTIF($F165:$AJ168,"=ПР")</f>
        <v>0</v>
      </c>
      <c r="AY165" s="95">
        <f>COUNTIF($F165:$AJ168,"=І")</f>
        <v>0</v>
      </c>
      <c r="AZ165" s="95">
        <f>COUNTIF($F165:$AJ168,"=НЗ")</f>
        <v>0</v>
      </c>
      <c r="BA165" s="97" t="str">
        <f>IF(C165&gt;1,[1]Графік!$L$36,"")</f>
        <v/>
      </c>
    </row>
    <row r="166" spans="1:53" ht="12.75" customHeight="1" x14ac:dyDescent="0.25">
      <c r="A166" s="141"/>
      <c r="B166" s="144"/>
      <c r="C166" s="147"/>
      <c r="D166" s="150"/>
      <c r="E166" s="51"/>
      <c r="F166" s="38">
        <f t="shared" ref="F166:AG166" si="76">IF(F165="Р",8,"")</f>
        <v>8</v>
      </c>
      <c r="G166" s="70">
        <f t="shared" si="76"/>
        <v>8</v>
      </c>
      <c r="H166" s="70">
        <f t="shared" si="76"/>
        <v>8</v>
      </c>
      <c r="I166" s="70">
        <f t="shared" si="76"/>
        <v>8</v>
      </c>
      <c r="J166" s="70" t="str">
        <f t="shared" si="76"/>
        <v/>
      </c>
      <c r="K166" s="70" t="str">
        <f t="shared" si="76"/>
        <v/>
      </c>
      <c r="L166" s="70">
        <f t="shared" si="76"/>
        <v>8</v>
      </c>
      <c r="M166" s="70">
        <f t="shared" si="76"/>
        <v>8</v>
      </c>
      <c r="N166" s="70">
        <f t="shared" si="76"/>
        <v>8</v>
      </c>
      <c r="O166" s="70">
        <f t="shared" si="76"/>
        <v>8</v>
      </c>
      <c r="P166" s="70" t="str">
        <f t="shared" si="76"/>
        <v/>
      </c>
      <c r="Q166" s="70" t="str">
        <f t="shared" si="76"/>
        <v/>
      </c>
      <c r="R166" s="70">
        <f t="shared" si="76"/>
        <v>8</v>
      </c>
      <c r="S166" s="70">
        <f t="shared" si="76"/>
        <v>8</v>
      </c>
      <c r="T166" s="70">
        <f t="shared" si="76"/>
        <v>8</v>
      </c>
      <c r="U166" s="70">
        <f t="shared" si="76"/>
        <v>8</v>
      </c>
      <c r="V166" s="70" t="str">
        <f t="shared" si="76"/>
        <v/>
      </c>
      <c r="W166" s="70" t="str">
        <f t="shared" si="76"/>
        <v/>
      </c>
      <c r="X166" s="70">
        <f t="shared" si="76"/>
        <v>8</v>
      </c>
      <c r="Y166" s="70">
        <f t="shared" si="76"/>
        <v>8</v>
      </c>
      <c r="Z166" s="70">
        <f t="shared" si="76"/>
        <v>8</v>
      </c>
      <c r="AA166" s="70">
        <f t="shared" si="76"/>
        <v>8</v>
      </c>
      <c r="AB166" s="70" t="str">
        <f t="shared" si="76"/>
        <v/>
      </c>
      <c r="AC166" s="70" t="str">
        <f t="shared" si="76"/>
        <v/>
      </c>
      <c r="AD166" s="70">
        <f t="shared" si="76"/>
        <v>8</v>
      </c>
      <c r="AE166" s="70">
        <f t="shared" si="76"/>
        <v>8</v>
      </c>
      <c r="AF166" s="70">
        <f t="shared" si="76"/>
        <v>8</v>
      </c>
      <c r="AG166" s="70">
        <f t="shared" si="76"/>
        <v>8</v>
      </c>
      <c r="AH166" s="70"/>
      <c r="AI166" s="70"/>
      <c r="AJ166" s="70"/>
      <c r="AK166" s="162"/>
      <c r="AL166" s="156"/>
      <c r="AM166" s="127"/>
      <c r="AN166" s="130"/>
      <c r="AO166" s="133"/>
      <c r="AP166" s="136"/>
      <c r="AQ166" s="136"/>
      <c r="AR166" s="124"/>
      <c r="AS166" s="124"/>
      <c r="AT166" s="124"/>
      <c r="AU166" s="124"/>
      <c r="AV166" s="124"/>
      <c r="AW166" s="124"/>
      <c r="AX166" s="124"/>
      <c r="AY166" s="95"/>
      <c r="AZ166" s="95"/>
      <c r="BA166" s="98"/>
    </row>
    <row r="167" spans="1:53" ht="12.75" customHeight="1" x14ac:dyDescent="0.25">
      <c r="A167" s="141"/>
      <c r="B167" s="144"/>
      <c r="C167" s="147"/>
      <c r="D167" s="150"/>
      <c r="E167" s="51"/>
      <c r="F167" s="42" t="str">
        <f t="shared" ref="F167:AJ167" si="77">IF(F168&gt;0,"НУ","")</f>
        <v/>
      </c>
      <c r="G167" s="72" t="str">
        <f t="shared" si="77"/>
        <v/>
      </c>
      <c r="H167" s="72" t="str">
        <f t="shared" si="77"/>
        <v/>
      </c>
      <c r="I167" s="72" t="str">
        <f t="shared" si="77"/>
        <v/>
      </c>
      <c r="J167" s="72" t="str">
        <f t="shared" si="77"/>
        <v/>
      </c>
      <c r="K167" s="72" t="str">
        <f t="shared" si="77"/>
        <v/>
      </c>
      <c r="L167" s="72" t="str">
        <f t="shared" si="77"/>
        <v/>
      </c>
      <c r="M167" s="72" t="str">
        <f t="shared" si="77"/>
        <v/>
      </c>
      <c r="N167" s="72" t="str">
        <f t="shared" si="77"/>
        <v/>
      </c>
      <c r="O167" s="72" t="str">
        <f t="shared" si="77"/>
        <v/>
      </c>
      <c r="P167" s="72" t="str">
        <f t="shared" si="77"/>
        <v/>
      </c>
      <c r="Q167" s="72" t="str">
        <f t="shared" si="77"/>
        <v/>
      </c>
      <c r="R167" s="72" t="str">
        <f t="shared" si="77"/>
        <v/>
      </c>
      <c r="S167" s="72" t="str">
        <f t="shared" si="77"/>
        <v/>
      </c>
      <c r="T167" s="72" t="str">
        <f t="shared" si="77"/>
        <v/>
      </c>
      <c r="U167" s="72" t="str">
        <f t="shared" si="77"/>
        <v/>
      </c>
      <c r="V167" s="72" t="str">
        <f t="shared" si="77"/>
        <v/>
      </c>
      <c r="W167" s="72" t="str">
        <f t="shared" si="77"/>
        <v/>
      </c>
      <c r="X167" s="72" t="str">
        <f t="shared" si="77"/>
        <v/>
      </c>
      <c r="Y167" s="72" t="str">
        <f t="shared" si="77"/>
        <v/>
      </c>
      <c r="Z167" s="72" t="str">
        <f t="shared" si="77"/>
        <v/>
      </c>
      <c r="AA167" s="72" t="str">
        <f t="shared" si="77"/>
        <v/>
      </c>
      <c r="AB167" s="72" t="str">
        <f t="shared" si="77"/>
        <v/>
      </c>
      <c r="AC167" s="72" t="str">
        <f t="shared" si="77"/>
        <v/>
      </c>
      <c r="AD167" s="72" t="str">
        <f t="shared" si="77"/>
        <v/>
      </c>
      <c r="AE167" s="72" t="str">
        <f t="shared" si="77"/>
        <v/>
      </c>
      <c r="AF167" s="72" t="str">
        <f t="shared" si="77"/>
        <v/>
      </c>
      <c r="AG167" s="72" t="str">
        <f t="shared" si="77"/>
        <v/>
      </c>
      <c r="AH167" s="72" t="str">
        <f t="shared" si="77"/>
        <v/>
      </c>
      <c r="AI167" s="72" t="str">
        <f t="shared" si="77"/>
        <v/>
      </c>
      <c r="AJ167" s="72" t="str">
        <f t="shared" si="77"/>
        <v/>
      </c>
      <c r="AK167" s="162"/>
      <c r="AL167" s="156"/>
      <c r="AM167" s="127"/>
      <c r="AN167" s="130"/>
      <c r="AO167" s="133"/>
      <c r="AP167" s="136"/>
      <c r="AQ167" s="136"/>
      <c r="AR167" s="124"/>
      <c r="AS167" s="124"/>
      <c r="AT167" s="124"/>
      <c r="AU167" s="124"/>
      <c r="AV167" s="124"/>
      <c r="AW167" s="124"/>
      <c r="AX167" s="124"/>
      <c r="AY167" s="95"/>
      <c r="AZ167" s="95"/>
      <c r="BA167" s="98"/>
    </row>
    <row r="168" spans="1:53" ht="13.5" customHeight="1" thickBot="1" x14ac:dyDescent="0.3">
      <c r="A168" s="142"/>
      <c r="B168" s="145"/>
      <c r="C168" s="148"/>
      <c r="D168" s="151"/>
      <c r="E168" s="52"/>
      <c r="F168" s="47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163"/>
      <c r="AL168" s="157"/>
      <c r="AM168" s="128"/>
      <c r="AN168" s="131"/>
      <c r="AO168" s="134"/>
      <c r="AP168" s="137"/>
      <c r="AQ168" s="137"/>
      <c r="AR168" s="125"/>
      <c r="AS168" s="125"/>
      <c r="AT168" s="125"/>
      <c r="AU168" s="125"/>
      <c r="AV168" s="125"/>
      <c r="AW168" s="125"/>
      <c r="AX168" s="125"/>
      <c r="AY168" s="96"/>
      <c r="AZ168" s="96"/>
      <c r="BA168" s="99"/>
    </row>
    <row r="169" spans="1:53" ht="12.75" customHeight="1" x14ac:dyDescent="0.25">
      <c r="A169" s="140">
        <v>40</v>
      </c>
      <c r="B169" s="143" t="str">
        <f>IFERROR(VLOOKUP($C169,[1]Списки!$A$1:$C$3999,2,0),"")</f>
        <v/>
      </c>
      <c r="C169" s="146"/>
      <c r="D169" s="149" t="str">
        <f>IFERROR(VLOOKUP($C169,[1]Списки!$A$1:$C$3999,3,0),"")</f>
        <v/>
      </c>
      <c r="E169" s="50"/>
      <c r="F169" s="34" t="str">
        <f>VLOOKUP(F$11,[1]Графік!$I$5:$L$32,3,0)</f>
        <v>Р</v>
      </c>
      <c r="G169" s="35" t="str">
        <f>VLOOKUP(G$11,[1]Графік!$I$5:$L$32,3,0)</f>
        <v>Р</v>
      </c>
      <c r="H169" s="35" t="str">
        <f>VLOOKUP(H$11,[1]Графік!$I$5:$L$32,3,0)</f>
        <v>Р</v>
      </c>
      <c r="I169" s="35" t="str">
        <f>VLOOKUP(I$11,[1]Графік!$I$5:$L$32,3,0)</f>
        <v>Р</v>
      </c>
      <c r="J169" s="35" t="str">
        <f>VLOOKUP(J$11,[1]Графік!$I$5:$L$32,3,0)</f>
        <v>ВВ</v>
      </c>
      <c r="K169" s="35" t="str">
        <f>VLOOKUP(K$11,[1]Графік!$I$5:$L$32,3,0)</f>
        <v>ВВ</v>
      </c>
      <c r="L169" s="35" t="str">
        <f>VLOOKUP(L$11,[1]Графік!$I$5:$L$32,3,0)</f>
        <v>Р</v>
      </c>
      <c r="M169" s="35" t="str">
        <f>VLOOKUP(M$11,[1]Графік!$I$5:$L$32,3,0)</f>
        <v>Р</v>
      </c>
      <c r="N169" s="35" t="str">
        <f>VLOOKUP(N$11,[1]Графік!$I$5:$L$32,3,0)</f>
        <v>Р</v>
      </c>
      <c r="O169" s="35" t="str">
        <f>VLOOKUP(O$11,[1]Графік!$I$5:$L$32,3,0)</f>
        <v>Р</v>
      </c>
      <c r="P169" s="35" t="str">
        <f>VLOOKUP(P$11,[1]Графік!$I$5:$L$32,3,0)</f>
        <v>ВВ</v>
      </c>
      <c r="Q169" s="35" t="str">
        <f>VLOOKUP(Q$11,[1]Графік!$I$5:$L$32,3,0)</f>
        <v>ВВ</v>
      </c>
      <c r="R169" s="35" t="str">
        <f>VLOOKUP(R$11,[1]Графік!$I$5:$L$32,3,0)</f>
        <v>Р</v>
      </c>
      <c r="S169" s="35" t="str">
        <f>VLOOKUP(S$11,[1]Графік!$I$5:$L$32,3,0)</f>
        <v>Р</v>
      </c>
      <c r="T169" s="35" t="str">
        <f>VLOOKUP(T$11,[1]Графік!$I$5:$L$32,3,0)</f>
        <v>Р</v>
      </c>
      <c r="U169" s="35" t="str">
        <f>VLOOKUP(U$11,[1]Графік!$I$5:$L$32,3,0)</f>
        <v>Р</v>
      </c>
      <c r="V169" s="35" t="str">
        <f>VLOOKUP(V$11,[1]Графік!$I$5:$L$32,3,0)</f>
        <v>ВВ</v>
      </c>
      <c r="W169" s="35" t="str">
        <f>VLOOKUP(W$11,[1]Графік!$I$5:$L$32,3,0)</f>
        <v>ВВ</v>
      </c>
      <c r="X169" s="35" t="str">
        <f>VLOOKUP(X$11,[1]Графік!$I$5:$L$32,3,0)</f>
        <v>Р</v>
      </c>
      <c r="Y169" s="35" t="str">
        <f>VLOOKUP(Y$11,[1]Графік!$I$5:$L$32,3,0)</f>
        <v>Р</v>
      </c>
      <c r="Z169" s="35" t="str">
        <f>VLOOKUP(Z$11,[1]Графік!$I$5:$L$32,3,0)</f>
        <v>Р</v>
      </c>
      <c r="AA169" s="35" t="str">
        <f>VLOOKUP(AA$11,[1]Графік!$I$5:$L$32,3,0)</f>
        <v>Р</v>
      </c>
      <c r="AB169" s="35" t="str">
        <f>VLOOKUP(AB$11,[1]Графік!$I$5:$L$32,3,0)</f>
        <v>ВВ</v>
      </c>
      <c r="AC169" s="35" t="str">
        <f>VLOOKUP(AC$11,[1]Графік!$I$5:$L$32,3,0)</f>
        <v>ВВ</v>
      </c>
      <c r="AD169" s="35" t="str">
        <f>VLOOKUP(AD$11,[1]Графік!$I$5:$L$32,3,0)</f>
        <v>Р</v>
      </c>
      <c r="AE169" s="35" t="str">
        <f>VLOOKUP(AE$11,[1]Графік!$I$5:$L$32,3,0)</f>
        <v>Р</v>
      </c>
      <c r="AF169" s="35" t="str">
        <f>VLOOKUP(AF$11,[1]Графік!$I$5:$L$32,3,0)</f>
        <v>Р</v>
      </c>
      <c r="AG169" s="35" t="str">
        <f>VLOOKUP(AG$11,[1]Графік!$I$5:$L$32,3,0)</f>
        <v>Р</v>
      </c>
      <c r="AH169" s="35"/>
      <c r="AI169" s="35"/>
      <c r="AJ169" s="35"/>
      <c r="AK169" s="162">
        <f ca="1">SUMIF($F169:$AJ172,"Р",$F170:$AJ170)</f>
        <v>160</v>
      </c>
      <c r="AL169" s="156">
        <f ca="1">SUMIF($F171:$AJ172,"НУ",$F172:$AJ172)</f>
        <v>0</v>
      </c>
      <c r="AM169" s="127">
        <f ca="1">SUMIF(F169:AJ172,"РВ",F170:AJ170)</f>
        <v>0</v>
      </c>
      <c r="AN169" s="130">
        <f ca="1">AK169+AL169+AM169</f>
        <v>160</v>
      </c>
      <c r="AO169" s="133">
        <f ca="1">AK169/8</f>
        <v>20</v>
      </c>
      <c r="AP169" s="136">
        <f>COUNTIF($F169:$AJ172,"=ВВ")</f>
        <v>8</v>
      </c>
      <c r="AQ169" s="136">
        <f>COUNTIF($F169:$AJ172,"=В")</f>
        <v>0</v>
      </c>
      <c r="AR169" s="124">
        <f>COUNTIF($F169:$AJ172,"=НА")</f>
        <v>0</v>
      </c>
      <c r="AS169" s="124">
        <f>COUNTIF(F169:AJ172,"=ТН")</f>
        <v>0</v>
      </c>
      <c r="AT169" s="124">
        <f>COUNTIF($F169:$AJ172,"=ВД")</f>
        <v>0</v>
      </c>
      <c r="AU169" s="124">
        <f>COUNTIF($F169:$AJ172,"=ВП")</f>
        <v>0</v>
      </c>
      <c r="AV169" s="124">
        <f>COUNTIF($F169:$AJ172,"=ДД")</f>
        <v>0</v>
      </c>
      <c r="AW169" s="124">
        <f>COUNTIF($F169:$AJ172,"=П")</f>
        <v>0</v>
      </c>
      <c r="AX169" s="124">
        <f>COUNTIF($F169:$AJ172,"=ПР")</f>
        <v>0</v>
      </c>
      <c r="AY169" s="95">
        <f>COUNTIF($F169:$AJ172,"=І")</f>
        <v>0</v>
      </c>
      <c r="AZ169" s="95">
        <f>COUNTIF($F169:$AJ172,"=НЗ")</f>
        <v>0</v>
      </c>
      <c r="BA169" s="97" t="str">
        <f>IF(C169&gt;1,[1]Графік!$L$36,"")</f>
        <v/>
      </c>
    </row>
    <row r="170" spans="1:53" ht="12.75" customHeight="1" x14ac:dyDescent="0.25">
      <c r="A170" s="141"/>
      <c r="B170" s="144"/>
      <c r="C170" s="147"/>
      <c r="D170" s="150"/>
      <c r="E170" s="51"/>
      <c r="F170" s="38">
        <f t="shared" ref="F170:AG170" si="78">IF(F169="Р",8,"")</f>
        <v>8</v>
      </c>
      <c r="G170" s="70">
        <f t="shared" si="78"/>
        <v>8</v>
      </c>
      <c r="H170" s="70">
        <f t="shared" si="78"/>
        <v>8</v>
      </c>
      <c r="I170" s="70">
        <f t="shared" si="78"/>
        <v>8</v>
      </c>
      <c r="J170" s="70" t="str">
        <f t="shared" si="78"/>
        <v/>
      </c>
      <c r="K170" s="70" t="str">
        <f t="shared" si="78"/>
        <v/>
      </c>
      <c r="L170" s="70">
        <f t="shared" si="78"/>
        <v>8</v>
      </c>
      <c r="M170" s="70">
        <f t="shared" si="78"/>
        <v>8</v>
      </c>
      <c r="N170" s="70">
        <f t="shared" si="78"/>
        <v>8</v>
      </c>
      <c r="O170" s="70">
        <f t="shared" si="78"/>
        <v>8</v>
      </c>
      <c r="P170" s="70" t="str">
        <f t="shared" si="78"/>
        <v/>
      </c>
      <c r="Q170" s="70" t="str">
        <f t="shared" si="78"/>
        <v/>
      </c>
      <c r="R170" s="70">
        <f t="shared" si="78"/>
        <v>8</v>
      </c>
      <c r="S170" s="70">
        <f t="shared" si="78"/>
        <v>8</v>
      </c>
      <c r="T170" s="70">
        <f t="shared" si="78"/>
        <v>8</v>
      </c>
      <c r="U170" s="70">
        <f t="shared" si="78"/>
        <v>8</v>
      </c>
      <c r="V170" s="70" t="str">
        <f t="shared" si="78"/>
        <v/>
      </c>
      <c r="W170" s="70" t="str">
        <f t="shared" si="78"/>
        <v/>
      </c>
      <c r="X170" s="70">
        <f t="shared" si="78"/>
        <v>8</v>
      </c>
      <c r="Y170" s="70">
        <f t="shared" si="78"/>
        <v>8</v>
      </c>
      <c r="Z170" s="70">
        <f t="shared" si="78"/>
        <v>8</v>
      </c>
      <c r="AA170" s="70">
        <f t="shared" si="78"/>
        <v>8</v>
      </c>
      <c r="AB170" s="70" t="str">
        <f t="shared" si="78"/>
        <v/>
      </c>
      <c r="AC170" s="70" t="str">
        <f t="shared" si="78"/>
        <v/>
      </c>
      <c r="AD170" s="70">
        <f t="shared" si="78"/>
        <v>8</v>
      </c>
      <c r="AE170" s="70">
        <f t="shared" si="78"/>
        <v>8</v>
      </c>
      <c r="AF170" s="70">
        <f t="shared" si="78"/>
        <v>8</v>
      </c>
      <c r="AG170" s="70">
        <f t="shared" si="78"/>
        <v>8</v>
      </c>
      <c r="AH170" s="70"/>
      <c r="AI170" s="70"/>
      <c r="AJ170" s="70"/>
      <c r="AK170" s="162"/>
      <c r="AL170" s="156"/>
      <c r="AM170" s="127"/>
      <c r="AN170" s="130"/>
      <c r="AO170" s="133"/>
      <c r="AP170" s="136"/>
      <c r="AQ170" s="136"/>
      <c r="AR170" s="124"/>
      <c r="AS170" s="124"/>
      <c r="AT170" s="124"/>
      <c r="AU170" s="124"/>
      <c r="AV170" s="124"/>
      <c r="AW170" s="124"/>
      <c r="AX170" s="124"/>
      <c r="AY170" s="95"/>
      <c r="AZ170" s="95"/>
      <c r="BA170" s="98"/>
    </row>
    <row r="171" spans="1:53" ht="12.75" customHeight="1" x14ac:dyDescent="0.25">
      <c r="A171" s="141"/>
      <c r="B171" s="144"/>
      <c r="C171" s="147"/>
      <c r="D171" s="150"/>
      <c r="E171" s="51"/>
      <c r="F171" s="42" t="str">
        <f t="shared" ref="F171:AJ171" si="79">IF(F172&gt;0,"НУ","")</f>
        <v/>
      </c>
      <c r="G171" s="72" t="str">
        <f t="shared" si="79"/>
        <v/>
      </c>
      <c r="H171" s="72" t="str">
        <f t="shared" si="79"/>
        <v/>
      </c>
      <c r="I171" s="72" t="str">
        <f t="shared" si="79"/>
        <v/>
      </c>
      <c r="J171" s="72" t="str">
        <f t="shared" si="79"/>
        <v/>
      </c>
      <c r="K171" s="72" t="str">
        <f t="shared" si="79"/>
        <v/>
      </c>
      <c r="L171" s="72" t="str">
        <f t="shared" si="79"/>
        <v/>
      </c>
      <c r="M171" s="72" t="str">
        <f t="shared" si="79"/>
        <v/>
      </c>
      <c r="N171" s="72" t="str">
        <f t="shared" si="79"/>
        <v/>
      </c>
      <c r="O171" s="72" t="str">
        <f t="shared" si="79"/>
        <v/>
      </c>
      <c r="P171" s="72" t="str">
        <f t="shared" si="79"/>
        <v/>
      </c>
      <c r="Q171" s="72" t="str">
        <f t="shared" si="79"/>
        <v/>
      </c>
      <c r="R171" s="72" t="str">
        <f t="shared" si="79"/>
        <v/>
      </c>
      <c r="S171" s="72" t="str">
        <f t="shared" si="79"/>
        <v/>
      </c>
      <c r="T171" s="72" t="str">
        <f t="shared" si="79"/>
        <v/>
      </c>
      <c r="U171" s="72" t="str">
        <f t="shared" si="79"/>
        <v/>
      </c>
      <c r="V171" s="72" t="str">
        <f t="shared" si="79"/>
        <v/>
      </c>
      <c r="W171" s="72" t="str">
        <f t="shared" si="79"/>
        <v/>
      </c>
      <c r="X171" s="72" t="str">
        <f t="shared" si="79"/>
        <v/>
      </c>
      <c r="Y171" s="72" t="str">
        <f t="shared" si="79"/>
        <v/>
      </c>
      <c r="Z171" s="72" t="str">
        <f t="shared" si="79"/>
        <v/>
      </c>
      <c r="AA171" s="72" t="str">
        <f t="shared" si="79"/>
        <v/>
      </c>
      <c r="AB171" s="72" t="str">
        <f t="shared" si="79"/>
        <v/>
      </c>
      <c r="AC171" s="72" t="str">
        <f t="shared" si="79"/>
        <v/>
      </c>
      <c r="AD171" s="72" t="str">
        <f t="shared" si="79"/>
        <v/>
      </c>
      <c r="AE171" s="72" t="str">
        <f t="shared" si="79"/>
        <v/>
      </c>
      <c r="AF171" s="72" t="str">
        <f t="shared" si="79"/>
        <v/>
      </c>
      <c r="AG171" s="72" t="str">
        <f t="shared" si="79"/>
        <v/>
      </c>
      <c r="AH171" s="72" t="str">
        <f t="shared" si="79"/>
        <v/>
      </c>
      <c r="AI171" s="72" t="str">
        <f t="shared" si="79"/>
        <v/>
      </c>
      <c r="AJ171" s="72" t="str">
        <f t="shared" si="79"/>
        <v/>
      </c>
      <c r="AK171" s="162"/>
      <c r="AL171" s="156"/>
      <c r="AM171" s="127"/>
      <c r="AN171" s="130"/>
      <c r="AO171" s="133"/>
      <c r="AP171" s="136"/>
      <c r="AQ171" s="136"/>
      <c r="AR171" s="124"/>
      <c r="AS171" s="124"/>
      <c r="AT171" s="124"/>
      <c r="AU171" s="124"/>
      <c r="AV171" s="124"/>
      <c r="AW171" s="124"/>
      <c r="AX171" s="124"/>
      <c r="AY171" s="95"/>
      <c r="AZ171" s="95"/>
      <c r="BA171" s="98"/>
    </row>
    <row r="172" spans="1:53" ht="13.5" customHeight="1" thickBot="1" x14ac:dyDescent="0.3">
      <c r="A172" s="142"/>
      <c r="B172" s="145"/>
      <c r="C172" s="148"/>
      <c r="D172" s="151"/>
      <c r="E172" s="52"/>
      <c r="F172" s="47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163"/>
      <c r="AL172" s="157"/>
      <c r="AM172" s="128"/>
      <c r="AN172" s="131"/>
      <c r="AO172" s="134"/>
      <c r="AP172" s="137"/>
      <c r="AQ172" s="137"/>
      <c r="AR172" s="125"/>
      <c r="AS172" s="125"/>
      <c r="AT172" s="125"/>
      <c r="AU172" s="125"/>
      <c r="AV172" s="125"/>
      <c r="AW172" s="125"/>
      <c r="AX172" s="125"/>
      <c r="AY172" s="96"/>
      <c r="AZ172" s="96"/>
      <c r="BA172" s="99"/>
    </row>
    <row r="173" spans="1:53" ht="12.75" customHeight="1" x14ac:dyDescent="0.25">
      <c r="A173" s="140">
        <v>41</v>
      </c>
      <c r="B173" s="143" t="str">
        <f>IFERROR(VLOOKUP($C173,[1]Списки!$A$1:$C$3999,2,0),"")</f>
        <v/>
      </c>
      <c r="C173" s="146"/>
      <c r="D173" s="149" t="str">
        <f>IFERROR(VLOOKUP($C173,[1]Списки!$A$1:$C$3999,3,0),"")</f>
        <v/>
      </c>
      <c r="E173" s="50"/>
      <c r="F173" s="34" t="str">
        <f>VLOOKUP(F$11,[1]Графік!$I$5:$L$32,3,0)</f>
        <v>Р</v>
      </c>
      <c r="G173" s="35" t="str">
        <f>VLOOKUP(G$11,[1]Графік!$I$5:$L$32,3,0)</f>
        <v>Р</v>
      </c>
      <c r="H173" s="35" t="str">
        <f>VLOOKUP(H$11,[1]Графік!$I$5:$L$32,3,0)</f>
        <v>Р</v>
      </c>
      <c r="I173" s="35" t="str">
        <f>VLOOKUP(I$11,[1]Графік!$I$5:$L$32,3,0)</f>
        <v>Р</v>
      </c>
      <c r="J173" s="35" t="str">
        <f>VLOOKUP(J$11,[1]Графік!$I$5:$L$32,3,0)</f>
        <v>ВВ</v>
      </c>
      <c r="K173" s="35" t="str">
        <f>VLOOKUP(K$11,[1]Графік!$I$5:$L$32,3,0)</f>
        <v>ВВ</v>
      </c>
      <c r="L173" s="35" t="str">
        <f>VLOOKUP(L$11,[1]Графік!$I$5:$L$32,3,0)</f>
        <v>Р</v>
      </c>
      <c r="M173" s="35" t="str">
        <f>VLOOKUP(M$11,[1]Графік!$I$5:$L$32,3,0)</f>
        <v>Р</v>
      </c>
      <c r="N173" s="35" t="str">
        <f>VLOOKUP(N$11,[1]Графік!$I$5:$L$32,3,0)</f>
        <v>Р</v>
      </c>
      <c r="O173" s="35" t="str">
        <f>VLOOKUP(O$11,[1]Графік!$I$5:$L$32,3,0)</f>
        <v>Р</v>
      </c>
      <c r="P173" s="35" t="str">
        <f>VLOOKUP(P$11,[1]Графік!$I$5:$L$32,3,0)</f>
        <v>ВВ</v>
      </c>
      <c r="Q173" s="35" t="str">
        <f>VLOOKUP(Q$11,[1]Графік!$I$5:$L$32,3,0)</f>
        <v>ВВ</v>
      </c>
      <c r="R173" s="35" t="str">
        <f>VLOOKUP(R$11,[1]Графік!$I$5:$L$32,3,0)</f>
        <v>Р</v>
      </c>
      <c r="S173" s="35" t="str">
        <f>VLOOKUP(S$11,[1]Графік!$I$5:$L$32,3,0)</f>
        <v>Р</v>
      </c>
      <c r="T173" s="35" t="str">
        <f>VLOOKUP(T$11,[1]Графік!$I$5:$L$32,3,0)</f>
        <v>Р</v>
      </c>
      <c r="U173" s="35" t="str">
        <f>VLOOKUP(U$11,[1]Графік!$I$5:$L$32,3,0)</f>
        <v>Р</v>
      </c>
      <c r="V173" s="35" t="str">
        <f>VLOOKUP(V$11,[1]Графік!$I$5:$L$32,3,0)</f>
        <v>ВВ</v>
      </c>
      <c r="W173" s="35" t="str">
        <f>VLOOKUP(W$11,[1]Графік!$I$5:$L$32,3,0)</f>
        <v>ВВ</v>
      </c>
      <c r="X173" s="35" t="str">
        <f>VLOOKUP(X$11,[1]Графік!$I$5:$L$32,3,0)</f>
        <v>Р</v>
      </c>
      <c r="Y173" s="35" t="str">
        <f>VLOOKUP(Y$11,[1]Графік!$I$5:$L$32,3,0)</f>
        <v>Р</v>
      </c>
      <c r="Z173" s="35" t="str">
        <f>VLOOKUP(Z$11,[1]Графік!$I$5:$L$32,3,0)</f>
        <v>Р</v>
      </c>
      <c r="AA173" s="35" t="str">
        <f>VLOOKUP(AA$11,[1]Графік!$I$5:$L$32,3,0)</f>
        <v>Р</v>
      </c>
      <c r="AB173" s="35" t="str">
        <f>VLOOKUP(AB$11,[1]Графік!$I$5:$L$32,3,0)</f>
        <v>ВВ</v>
      </c>
      <c r="AC173" s="35" t="str">
        <f>VLOOKUP(AC$11,[1]Графік!$I$5:$L$32,3,0)</f>
        <v>ВВ</v>
      </c>
      <c r="AD173" s="35" t="str">
        <f>VLOOKUP(AD$11,[1]Графік!$I$5:$L$32,3,0)</f>
        <v>Р</v>
      </c>
      <c r="AE173" s="35" t="str">
        <f>VLOOKUP(AE$11,[1]Графік!$I$5:$L$32,3,0)</f>
        <v>Р</v>
      </c>
      <c r="AF173" s="35" t="str">
        <f>VLOOKUP(AF$11,[1]Графік!$I$5:$L$32,3,0)</f>
        <v>Р</v>
      </c>
      <c r="AG173" s="35" t="str">
        <f>VLOOKUP(AG$11,[1]Графік!$I$5:$L$32,3,0)</f>
        <v>Р</v>
      </c>
      <c r="AH173" s="35"/>
      <c r="AI173" s="35"/>
      <c r="AJ173" s="35"/>
      <c r="AK173" s="162">
        <f ca="1">SUMIF($F173:$AJ176,"Р",$F174:$AJ174)</f>
        <v>160</v>
      </c>
      <c r="AL173" s="156">
        <f ca="1">SUMIF($F175:$AJ176,"НУ",$F176:$AJ176)</f>
        <v>0</v>
      </c>
      <c r="AM173" s="127">
        <f ca="1">SUMIF(F173:AJ176,"РВ",F174:AJ174)</f>
        <v>0</v>
      </c>
      <c r="AN173" s="130">
        <f ca="1">AK173+AL173+AM173</f>
        <v>160</v>
      </c>
      <c r="AO173" s="133">
        <f ca="1">AK173/8</f>
        <v>20</v>
      </c>
      <c r="AP173" s="136">
        <f>COUNTIF($F173:$AJ176,"=ВВ")</f>
        <v>8</v>
      </c>
      <c r="AQ173" s="136">
        <f>COUNTIF($F173:$AJ176,"=В")</f>
        <v>0</v>
      </c>
      <c r="AR173" s="124">
        <f>COUNTIF($F173:$AJ176,"=НА")</f>
        <v>0</v>
      </c>
      <c r="AS173" s="124">
        <f>COUNTIF(F173:AJ176,"=ТН")</f>
        <v>0</v>
      </c>
      <c r="AT173" s="124">
        <f>COUNTIF($F173:$AJ176,"=ВД")</f>
        <v>0</v>
      </c>
      <c r="AU173" s="124">
        <f>COUNTIF($F173:$AJ176,"=ВП")</f>
        <v>0</v>
      </c>
      <c r="AV173" s="124">
        <f>COUNTIF($F173:$AJ176,"=ДД")</f>
        <v>0</v>
      </c>
      <c r="AW173" s="124">
        <f>COUNTIF($F173:$AJ176,"=П")</f>
        <v>0</v>
      </c>
      <c r="AX173" s="124">
        <f>COUNTIF($F173:$AJ176,"=ПР")</f>
        <v>0</v>
      </c>
      <c r="AY173" s="95">
        <f>COUNTIF($F173:$AJ176,"=І")</f>
        <v>0</v>
      </c>
      <c r="AZ173" s="95">
        <f>COUNTIF($F173:$AJ176,"=НЗ")</f>
        <v>0</v>
      </c>
      <c r="BA173" s="97" t="str">
        <f>IF(C173&gt;1,[1]Графік!$L$36,"")</f>
        <v/>
      </c>
    </row>
    <row r="174" spans="1:53" ht="12.75" customHeight="1" x14ac:dyDescent="0.25">
      <c r="A174" s="141"/>
      <c r="B174" s="144"/>
      <c r="C174" s="147"/>
      <c r="D174" s="150"/>
      <c r="E174" s="51"/>
      <c r="F174" s="38">
        <f t="shared" ref="F174:AG174" si="80">IF(F173="Р",8,"")</f>
        <v>8</v>
      </c>
      <c r="G174" s="70">
        <f t="shared" si="80"/>
        <v>8</v>
      </c>
      <c r="H174" s="70">
        <f t="shared" si="80"/>
        <v>8</v>
      </c>
      <c r="I174" s="70">
        <f t="shared" si="80"/>
        <v>8</v>
      </c>
      <c r="J174" s="70" t="str">
        <f t="shared" si="80"/>
        <v/>
      </c>
      <c r="K174" s="70" t="str">
        <f t="shared" si="80"/>
        <v/>
      </c>
      <c r="L174" s="70">
        <f t="shared" si="80"/>
        <v>8</v>
      </c>
      <c r="M174" s="70">
        <f t="shared" si="80"/>
        <v>8</v>
      </c>
      <c r="N174" s="70">
        <f t="shared" si="80"/>
        <v>8</v>
      </c>
      <c r="O174" s="70">
        <f t="shared" si="80"/>
        <v>8</v>
      </c>
      <c r="P174" s="70" t="str">
        <f t="shared" si="80"/>
        <v/>
      </c>
      <c r="Q174" s="70" t="str">
        <f t="shared" si="80"/>
        <v/>
      </c>
      <c r="R174" s="70">
        <f t="shared" si="80"/>
        <v>8</v>
      </c>
      <c r="S174" s="70">
        <f t="shared" si="80"/>
        <v>8</v>
      </c>
      <c r="T174" s="70">
        <f t="shared" si="80"/>
        <v>8</v>
      </c>
      <c r="U174" s="70">
        <f t="shared" si="80"/>
        <v>8</v>
      </c>
      <c r="V174" s="70" t="str">
        <f t="shared" si="80"/>
        <v/>
      </c>
      <c r="W174" s="70" t="str">
        <f t="shared" si="80"/>
        <v/>
      </c>
      <c r="X174" s="70">
        <f t="shared" si="80"/>
        <v>8</v>
      </c>
      <c r="Y174" s="70">
        <f t="shared" si="80"/>
        <v>8</v>
      </c>
      <c r="Z174" s="70">
        <f t="shared" si="80"/>
        <v>8</v>
      </c>
      <c r="AA174" s="70">
        <f t="shared" si="80"/>
        <v>8</v>
      </c>
      <c r="AB174" s="70" t="str">
        <f t="shared" si="80"/>
        <v/>
      </c>
      <c r="AC174" s="70" t="str">
        <f t="shared" si="80"/>
        <v/>
      </c>
      <c r="AD174" s="70">
        <f t="shared" si="80"/>
        <v>8</v>
      </c>
      <c r="AE174" s="70">
        <f t="shared" si="80"/>
        <v>8</v>
      </c>
      <c r="AF174" s="70">
        <f t="shared" si="80"/>
        <v>8</v>
      </c>
      <c r="AG174" s="70">
        <f t="shared" si="80"/>
        <v>8</v>
      </c>
      <c r="AH174" s="70"/>
      <c r="AI174" s="70"/>
      <c r="AJ174" s="70"/>
      <c r="AK174" s="162"/>
      <c r="AL174" s="156"/>
      <c r="AM174" s="127"/>
      <c r="AN174" s="130"/>
      <c r="AO174" s="133"/>
      <c r="AP174" s="136"/>
      <c r="AQ174" s="136"/>
      <c r="AR174" s="124"/>
      <c r="AS174" s="124"/>
      <c r="AT174" s="124"/>
      <c r="AU174" s="124"/>
      <c r="AV174" s="124"/>
      <c r="AW174" s="124"/>
      <c r="AX174" s="124"/>
      <c r="AY174" s="95"/>
      <c r="AZ174" s="95"/>
      <c r="BA174" s="98"/>
    </row>
    <row r="175" spans="1:53" ht="12.75" customHeight="1" x14ac:dyDescent="0.25">
      <c r="A175" s="141"/>
      <c r="B175" s="144"/>
      <c r="C175" s="147"/>
      <c r="D175" s="150"/>
      <c r="E175" s="51"/>
      <c r="F175" s="42" t="str">
        <f t="shared" ref="F175:AJ175" si="81">IF(F176&gt;0,"НУ","")</f>
        <v/>
      </c>
      <c r="G175" s="72" t="str">
        <f t="shared" si="81"/>
        <v/>
      </c>
      <c r="H175" s="72" t="str">
        <f t="shared" si="81"/>
        <v/>
      </c>
      <c r="I175" s="72" t="str">
        <f t="shared" si="81"/>
        <v/>
      </c>
      <c r="J175" s="72" t="str">
        <f t="shared" si="81"/>
        <v/>
      </c>
      <c r="K175" s="72" t="str">
        <f t="shared" si="81"/>
        <v/>
      </c>
      <c r="L175" s="72" t="str">
        <f t="shared" si="81"/>
        <v/>
      </c>
      <c r="M175" s="72" t="str">
        <f t="shared" si="81"/>
        <v/>
      </c>
      <c r="N175" s="72" t="str">
        <f t="shared" si="81"/>
        <v/>
      </c>
      <c r="O175" s="72" t="str">
        <f t="shared" si="81"/>
        <v/>
      </c>
      <c r="P175" s="72" t="str">
        <f t="shared" si="81"/>
        <v/>
      </c>
      <c r="Q175" s="72" t="str">
        <f t="shared" si="81"/>
        <v/>
      </c>
      <c r="R175" s="72" t="str">
        <f t="shared" si="81"/>
        <v/>
      </c>
      <c r="S175" s="72" t="str">
        <f t="shared" si="81"/>
        <v/>
      </c>
      <c r="T175" s="72" t="str">
        <f t="shared" si="81"/>
        <v/>
      </c>
      <c r="U175" s="72" t="str">
        <f t="shared" si="81"/>
        <v/>
      </c>
      <c r="V175" s="72" t="str">
        <f t="shared" si="81"/>
        <v/>
      </c>
      <c r="W175" s="72" t="str">
        <f t="shared" si="81"/>
        <v/>
      </c>
      <c r="X175" s="72" t="str">
        <f t="shared" si="81"/>
        <v/>
      </c>
      <c r="Y175" s="72" t="str">
        <f t="shared" si="81"/>
        <v/>
      </c>
      <c r="Z175" s="72" t="str">
        <f t="shared" si="81"/>
        <v/>
      </c>
      <c r="AA175" s="72" t="str">
        <f t="shared" si="81"/>
        <v/>
      </c>
      <c r="AB175" s="72" t="str">
        <f t="shared" si="81"/>
        <v/>
      </c>
      <c r="AC175" s="72" t="str">
        <f t="shared" si="81"/>
        <v/>
      </c>
      <c r="AD175" s="72" t="str">
        <f t="shared" si="81"/>
        <v/>
      </c>
      <c r="AE175" s="72" t="str">
        <f t="shared" si="81"/>
        <v/>
      </c>
      <c r="AF175" s="72" t="str">
        <f t="shared" si="81"/>
        <v/>
      </c>
      <c r="AG175" s="72" t="str">
        <f t="shared" si="81"/>
        <v/>
      </c>
      <c r="AH175" s="72" t="str">
        <f t="shared" si="81"/>
        <v/>
      </c>
      <c r="AI175" s="72" t="str">
        <f t="shared" si="81"/>
        <v/>
      </c>
      <c r="AJ175" s="72" t="str">
        <f t="shared" si="81"/>
        <v/>
      </c>
      <c r="AK175" s="162"/>
      <c r="AL175" s="156"/>
      <c r="AM175" s="127"/>
      <c r="AN175" s="130"/>
      <c r="AO175" s="133"/>
      <c r="AP175" s="136"/>
      <c r="AQ175" s="136"/>
      <c r="AR175" s="124"/>
      <c r="AS175" s="124"/>
      <c r="AT175" s="124"/>
      <c r="AU175" s="124"/>
      <c r="AV175" s="124"/>
      <c r="AW175" s="124"/>
      <c r="AX175" s="124"/>
      <c r="AY175" s="95"/>
      <c r="AZ175" s="95"/>
      <c r="BA175" s="98"/>
    </row>
    <row r="176" spans="1:53" ht="13.5" customHeight="1" thickBot="1" x14ac:dyDescent="0.3">
      <c r="A176" s="142"/>
      <c r="B176" s="145"/>
      <c r="C176" s="148"/>
      <c r="D176" s="151"/>
      <c r="E176" s="52"/>
      <c r="F176" s="47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163"/>
      <c r="AL176" s="157"/>
      <c r="AM176" s="128"/>
      <c r="AN176" s="131"/>
      <c r="AO176" s="134"/>
      <c r="AP176" s="137"/>
      <c r="AQ176" s="137"/>
      <c r="AR176" s="125"/>
      <c r="AS176" s="125"/>
      <c r="AT176" s="125"/>
      <c r="AU176" s="125"/>
      <c r="AV176" s="125"/>
      <c r="AW176" s="125"/>
      <c r="AX176" s="125"/>
      <c r="AY176" s="96"/>
      <c r="AZ176" s="96"/>
      <c r="BA176" s="99"/>
    </row>
    <row r="177" spans="1:53" ht="12.75" customHeight="1" x14ac:dyDescent="0.25">
      <c r="A177" s="140">
        <v>42</v>
      </c>
      <c r="B177" s="143" t="str">
        <f>IFERROR(VLOOKUP($C177,[1]Списки!$A$1:$C$3999,2,0),"")</f>
        <v/>
      </c>
      <c r="C177" s="146"/>
      <c r="D177" s="149" t="str">
        <f>IFERROR(VLOOKUP($C177,[1]Списки!$A$1:$C$3999,3,0),"")</f>
        <v/>
      </c>
      <c r="E177" s="50"/>
      <c r="F177" s="34" t="str">
        <f>VLOOKUP(F$11,[1]Графік!$I$5:$L$32,3,0)</f>
        <v>Р</v>
      </c>
      <c r="G177" s="35" t="str">
        <f>VLOOKUP(G$11,[1]Графік!$I$5:$L$32,3,0)</f>
        <v>Р</v>
      </c>
      <c r="H177" s="35" t="str">
        <f>VLOOKUP(H$11,[1]Графік!$I$5:$L$32,3,0)</f>
        <v>Р</v>
      </c>
      <c r="I177" s="35" t="str">
        <f>VLOOKUP(I$11,[1]Графік!$I$5:$L$32,3,0)</f>
        <v>Р</v>
      </c>
      <c r="J177" s="35" t="str">
        <f>VLOOKUP(J$11,[1]Графік!$I$5:$L$32,3,0)</f>
        <v>ВВ</v>
      </c>
      <c r="K177" s="35" t="str">
        <f>VLOOKUP(K$11,[1]Графік!$I$5:$L$32,3,0)</f>
        <v>ВВ</v>
      </c>
      <c r="L177" s="35" t="str">
        <f>VLOOKUP(L$11,[1]Графік!$I$5:$L$32,3,0)</f>
        <v>Р</v>
      </c>
      <c r="M177" s="35" t="str">
        <f>VLOOKUP(M$11,[1]Графік!$I$5:$L$32,3,0)</f>
        <v>Р</v>
      </c>
      <c r="N177" s="35" t="str">
        <f>VLOOKUP(N$11,[1]Графік!$I$5:$L$32,3,0)</f>
        <v>Р</v>
      </c>
      <c r="O177" s="35" t="str">
        <f>VLOOKUP(O$11,[1]Графік!$I$5:$L$32,3,0)</f>
        <v>Р</v>
      </c>
      <c r="P177" s="35" t="str">
        <f>VLOOKUP(P$11,[1]Графік!$I$5:$L$32,3,0)</f>
        <v>ВВ</v>
      </c>
      <c r="Q177" s="35" t="str">
        <f>VLOOKUP(Q$11,[1]Графік!$I$5:$L$32,3,0)</f>
        <v>ВВ</v>
      </c>
      <c r="R177" s="35" t="str">
        <f>VLOOKUP(R$11,[1]Графік!$I$5:$L$32,3,0)</f>
        <v>Р</v>
      </c>
      <c r="S177" s="35" t="str">
        <f>VLOOKUP(S$11,[1]Графік!$I$5:$L$32,3,0)</f>
        <v>Р</v>
      </c>
      <c r="T177" s="35" t="str">
        <f>VLOOKUP(T$11,[1]Графік!$I$5:$L$32,3,0)</f>
        <v>Р</v>
      </c>
      <c r="U177" s="35" t="str">
        <f>VLOOKUP(U$11,[1]Графік!$I$5:$L$32,3,0)</f>
        <v>Р</v>
      </c>
      <c r="V177" s="35" t="str">
        <f>VLOOKUP(V$11,[1]Графік!$I$5:$L$32,3,0)</f>
        <v>ВВ</v>
      </c>
      <c r="W177" s="35" t="str">
        <f>VLOOKUP(W$11,[1]Графік!$I$5:$L$32,3,0)</f>
        <v>ВВ</v>
      </c>
      <c r="X177" s="35" t="str">
        <f>VLOOKUP(X$11,[1]Графік!$I$5:$L$32,3,0)</f>
        <v>Р</v>
      </c>
      <c r="Y177" s="35" t="str">
        <f>VLOOKUP(Y$11,[1]Графік!$I$5:$L$32,3,0)</f>
        <v>Р</v>
      </c>
      <c r="Z177" s="35" t="str">
        <f>VLOOKUP(Z$11,[1]Графік!$I$5:$L$32,3,0)</f>
        <v>Р</v>
      </c>
      <c r="AA177" s="35" t="str">
        <f>VLOOKUP(AA$11,[1]Графік!$I$5:$L$32,3,0)</f>
        <v>Р</v>
      </c>
      <c r="AB177" s="35" t="str">
        <f>VLOOKUP(AB$11,[1]Графік!$I$5:$L$32,3,0)</f>
        <v>ВВ</v>
      </c>
      <c r="AC177" s="35" t="str">
        <f>VLOOKUP(AC$11,[1]Графік!$I$5:$L$32,3,0)</f>
        <v>ВВ</v>
      </c>
      <c r="AD177" s="35" t="str">
        <f>VLOOKUP(AD$11,[1]Графік!$I$5:$L$32,3,0)</f>
        <v>Р</v>
      </c>
      <c r="AE177" s="35" t="str">
        <f>VLOOKUP(AE$11,[1]Графік!$I$5:$L$32,3,0)</f>
        <v>Р</v>
      </c>
      <c r="AF177" s="35" t="str">
        <f>VLOOKUP(AF$11,[1]Графік!$I$5:$L$32,3,0)</f>
        <v>Р</v>
      </c>
      <c r="AG177" s="35" t="str">
        <f>VLOOKUP(AG$11,[1]Графік!$I$5:$L$32,3,0)</f>
        <v>Р</v>
      </c>
      <c r="AH177" s="35"/>
      <c r="AI177" s="35"/>
      <c r="AJ177" s="35"/>
      <c r="AK177" s="162">
        <f ca="1">SUMIF($F177:$AJ180,"Р",$F178:$AJ178)</f>
        <v>160</v>
      </c>
      <c r="AL177" s="156">
        <f ca="1">SUMIF($F179:$AJ180,"НУ",$F180:$AJ180)</f>
        <v>0</v>
      </c>
      <c r="AM177" s="127">
        <f ca="1">SUMIF(F177:AJ180,"РВ",F178:AJ178)</f>
        <v>0</v>
      </c>
      <c r="AN177" s="130">
        <f ca="1">AK177+AL177+AM177</f>
        <v>160</v>
      </c>
      <c r="AO177" s="133">
        <f ca="1">AK177/8</f>
        <v>20</v>
      </c>
      <c r="AP177" s="136">
        <f>COUNTIF($F177:$AJ180,"=ВВ")</f>
        <v>8</v>
      </c>
      <c r="AQ177" s="136">
        <f>COUNTIF($F177:$AJ180,"=В")</f>
        <v>0</v>
      </c>
      <c r="AR177" s="124">
        <f>COUNTIF($F177:$AJ180,"=НА")</f>
        <v>0</v>
      </c>
      <c r="AS177" s="124">
        <f>COUNTIF(F177:AJ180,"=ТН")</f>
        <v>0</v>
      </c>
      <c r="AT177" s="124">
        <f>COUNTIF($F177:$AJ180,"=ВД")</f>
        <v>0</v>
      </c>
      <c r="AU177" s="124">
        <f>COUNTIF($F177:$AJ180,"=ВП")</f>
        <v>0</v>
      </c>
      <c r="AV177" s="124">
        <f>COUNTIF($F177:$AJ180,"=ДД")</f>
        <v>0</v>
      </c>
      <c r="AW177" s="124">
        <f>COUNTIF($F177:$AJ180,"=П")</f>
        <v>0</v>
      </c>
      <c r="AX177" s="124">
        <f>COUNTIF($F177:$AJ180,"=ПР")</f>
        <v>0</v>
      </c>
      <c r="AY177" s="95">
        <f>COUNTIF($F177:$AJ180,"=І")</f>
        <v>0</v>
      </c>
      <c r="AZ177" s="95">
        <f>COUNTIF($F177:$AJ180,"=НЗ")</f>
        <v>0</v>
      </c>
      <c r="BA177" s="97" t="str">
        <f>IF(C177&gt;1,[1]Графік!$L$36,"")</f>
        <v/>
      </c>
    </row>
    <row r="178" spans="1:53" ht="12.75" customHeight="1" x14ac:dyDescent="0.25">
      <c r="A178" s="141"/>
      <c r="B178" s="144"/>
      <c r="C178" s="147"/>
      <c r="D178" s="150"/>
      <c r="E178" s="51"/>
      <c r="F178" s="38">
        <f t="shared" ref="F178:AG178" si="82">IF(F177="Р",8,"")</f>
        <v>8</v>
      </c>
      <c r="G178" s="70">
        <f t="shared" si="82"/>
        <v>8</v>
      </c>
      <c r="H178" s="70">
        <f t="shared" si="82"/>
        <v>8</v>
      </c>
      <c r="I178" s="70">
        <f t="shared" si="82"/>
        <v>8</v>
      </c>
      <c r="J178" s="70" t="str">
        <f t="shared" si="82"/>
        <v/>
      </c>
      <c r="K178" s="70" t="str">
        <f t="shared" si="82"/>
        <v/>
      </c>
      <c r="L178" s="70">
        <f t="shared" si="82"/>
        <v>8</v>
      </c>
      <c r="M178" s="70">
        <f t="shared" si="82"/>
        <v>8</v>
      </c>
      <c r="N178" s="70">
        <f t="shared" si="82"/>
        <v>8</v>
      </c>
      <c r="O178" s="70">
        <f t="shared" si="82"/>
        <v>8</v>
      </c>
      <c r="P178" s="70" t="str">
        <f t="shared" si="82"/>
        <v/>
      </c>
      <c r="Q178" s="70" t="str">
        <f t="shared" si="82"/>
        <v/>
      </c>
      <c r="R178" s="70">
        <f t="shared" si="82"/>
        <v>8</v>
      </c>
      <c r="S178" s="70">
        <f t="shared" si="82"/>
        <v>8</v>
      </c>
      <c r="T178" s="70">
        <f t="shared" si="82"/>
        <v>8</v>
      </c>
      <c r="U178" s="70">
        <f t="shared" si="82"/>
        <v>8</v>
      </c>
      <c r="V178" s="70" t="str">
        <f t="shared" si="82"/>
        <v/>
      </c>
      <c r="W178" s="70" t="str">
        <f t="shared" si="82"/>
        <v/>
      </c>
      <c r="X178" s="70">
        <f t="shared" si="82"/>
        <v>8</v>
      </c>
      <c r="Y178" s="70">
        <f t="shared" si="82"/>
        <v>8</v>
      </c>
      <c r="Z178" s="70">
        <f t="shared" si="82"/>
        <v>8</v>
      </c>
      <c r="AA178" s="70">
        <f t="shared" si="82"/>
        <v>8</v>
      </c>
      <c r="AB178" s="70" t="str">
        <f t="shared" si="82"/>
        <v/>
      </c>
      <c r="AC178" s="70" t="str">
        <f t="shared" si="82"/>
        <v/>
      </c>
      <c r="AD178" s="70">
        <f t="shared" si="82"/>
        <v>8</v>
      </c>
      <c r="AE178" s="70">
        <f t="shared" si="82"/>
        <v>8</v>
      </c>
      <c r="AF178" s="70">
        <f t="shared" si="82"/>
        <v>8</v>
      </c>
      <c r="AG178" s="70">
        <f t="shared" si="82"/>
        <v>8</v>
      </c>
      <c r="AH178" s="70"/>
      <c r="AI178" s="70"/>
      <c r="AJ178" s="70"/>
      <c r="AK178" s="162"/>
      <c r="AL178" s="156"/>
      <c r="AM178" s="127"/>
      <c r="AN178" s="130"/>
      <c r="AO178" s="133"/>
      <c r="AP178" s="136"/>
      <c r="AQ178" s="136"/>
      <c r="AR178" s="124"/>
      <c r="AS178" s="124"/>
      <c r="AT178" s="124"/>
      <c r="AU178" s="124"/>
      <c r="AV178" s="124"/>
      <c r="AW178" s="124"/>
      <c r="AX178" s="124"/>
      <c r="AY178" s="95"/>
      <c r="AZ178" s="95"/>
      <c r="BA178" s="98"/>
    </row>
    <row r="179" spans="1:53" ht="12.75" customHeight="1" x14ac:dyDescent="0.25">
      <c r="A179" s="141"/>
      <c r="B179" s="144"/>
      <c r="C179" s="147"/>
      <c r="D179" s="150"/>
      <c r="E179" s="51"/>
      <c r="F179" s="42" t="str">
        <f t="shared" ref="F179:AJ179" si="83">IF(F180&gt;0,"НУ","")</f>
        <v/>
      </c>
      <c r="G179" s="72" t="str">
        <f t="shared" si="83"/>
        <v/>
      </c>
      <c r="H179" s="72" t="str">
        <f t="shared" si="83"/>
        <v/>
      </c>
      <c r="I179" s="72" t="str">
        <f t="shared" si="83"/>
        <v/>
      </c>
      <c r="J179" s="72" t="str">
        <f t="shared" si="83"/>
        <v/>
      </c>
      <c r="K179" s="72" t="str">
        <f t="shared" si="83"/>
        <v/>
      </c>
      <c r="L179" s="72" t="str">
        <f t="shared" si="83"/>
        <v/>
      </c>
      <c r="M179" s="72" t="str">
        <f t="shared" si="83"/>
        <v/>
      </c>
      <c r="N179" s="72" t="str">
        <f t="shared" si="83"/>
        <v/>
      </c>
      <c r="O179" s="72" t="str">
        <f t="shared" si="83"/>
        <v/>
      </c>
      <c r="P179" s="72" t="str">
        <f t="shared" si="83"/>
        <v/>
      </c>
      <c r="Q179" s="72" t="str">
        <f t="shared" si="83"/>
        <v/>
      </c>
      <c r="R179" s="72" t="str">
        <f t="shared" si="83"/>
        <v/>
      </c>
      <c r="S179" s="72" t="str">
        <f t="shared" si="83"/>
        <v/>
      </c>
      <c r="T179" s="72" t="str">
        <f t="shared" si="83"/>
        <v/>
      </c>
      <c r="U179" s="72" t="str">
        <f t="shared" si="83"/>
        <v/>
      </c>
      <c r="V179" s="72" t="str">
        <f t="shared" si="83"/>
        <v/>
      </c>
      <c r="W179" s="72" t="str">
        <f t="shared" si="83"/>
        <v/>
      </c>
      <c r="X179" s="72" t="str">
        <f t="shared" si="83"/>
        <v/>
      </c>
      <c r="Y179" s="72" t="str">
        <f t="shared" si="83"/>
        <v/>
      </c>
      <c r="Z179" s="72" t="str">
        <f t="shared" si="83"/>
        <v/>
      </c>
      <c r="AA179" s="72" t="str">
        <f t="shared" si="83"/>
        <v/>
      </c>
      <c r="AB179" s="72" t="str">
        <f t="shared" si="83"/>
        <v/>
      </c>
      <c r="AC179" s="72" t="str">
        <f t="shared" si="83"/>
        <v/>
      </c>
      <c r="AD179" s="72" t="str">
        <f t="shared" si="83"/>
        <v/>
      </c>
      <c r="AE179" s="72" t="str">
        <f t="shared" si="83"/>
        <v/>
      </c>
      <c r="AF179" s="72" t="str">
        <f t="shared" si="83"/>
        <v/>
      </c>
      <c r="AG179" s="72" t="str">
        <f t="shared" si="83"/>
        <v/>
      </c>
      <c r="AH179" s="72" t="str">
        <f t="shared" si="83"/>
        <v/>
      </c>
      <c r="AI179" s="72" t="str">
        <f t="shared" si="83"/>
        <v/>
      </c>
      <c r="AJ179" s="72" t="str">
        <f t="shared" si="83"/>
        <v/>
      </c>
      <c r="AK179" s="162"/>
      <c r="AL179" s="156"/>
      <c r="AM179" s="127"/>
      <c r="AN179" s="130"/>
      <c r="AO179" s="133"/>
      <c r="AP179" s="136"/>
      <c r="AQ179" s="136"/>
      <c r="AR179" s="124"/>
      <c r="AS179" s="124"/>
      <c r="AT179" s="124"/>
      <c r="AU179" s="124"/>
      <c r="AV179" s="124"/>
      <c r="AW179" s="124"/>
      <c r="AX179" s="124"/>
      <c r="AY179" s="95"/>
      <c r="AZ179" s="95"/>
      <c r="BA179" s="98"/>
    </row>
    <row r="180" spans="1:53" ht="13.5" customHeight="1" thickBot="1" x14ac:dyDescent="0.3">
      <c r="A180" s="142"/>
      <c r="B180" s="145"/>
      <c r="C180" s="148"/>
      <c r="D180" s="151"/>
      <c r="E180" s="52"/>
      <c r="F180" s="47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163"/>
      <c r="AL180" s="157"/>
      <c r="AM180" s="128"/>
      <c r="AN180" s="131"/>
      <c r="AO180" s="134"/>
      <c r="AP180" s="137"/>
      <c r="AQ180" s="137"/>
      <c r="AR180" s="125"/>
      <c r="AS180" s="125"/>
      <c r="AT180" s="125"/>
      <c r="AU180" s="125"/>
      <c r="AV180" s="125"/>
      <c r="AW180" s="125"/>
      <c r="AX180" s="125"/>
      <c r="AY180" s="96"/>
      <c r="AZ180" s="96"/>
      <c r="BA180" s="99"/>
    </row>
    <row r="181" spans="1:53" ht="12.75" customHeight="1" x14ac:dyDescent="0.25">
      <c r="A181" s="140">
        <v>43</v>
      </c>
      <c r="B181" s="143" t="str">
        <f>IFERROR(VLOOKUP($C181,[1]Списки!$A$1:$C$3999,2,0),"")</f>
        <v/>
      </c>
      <c r="C181" s="146"/>
      <c r="D181" s="149" t="str">
        <f>IFERROR(VLOOKUP($C181,[1]Списки!$A$1:$C$3999,3,0),"")</f>
        <v/>
      </c>
      <c r="E181" s="50"/>
      <c r="F181" s="34" t="str">
        <f>VLOOKUP(F$11,[1]Графік!$I$5:$L$32,3,0)</f>
        <v>Р</v>
      </c>
      <c r="G181" s="35" t="str">
        <f>VLOOKUP(G$11,[1]Графік!$I$5:$L$32,3,0)</f>
        <v>Р</v>
      </c>
      <c r="H181" s="35" t="str">
        <f>VLOOKUP(H$11,[1]Графік!$I$5:$L$32,3,0)</f>
        <v>Р</v>
      </c>
      <c r="I181" s="35" t="str">
        <f>VLOOKUP(I$11,[1]Графік!$I$5:$L$32,3,0)</f>
        <v>Р</v>
      </c>
      <c r="J181" s="35" t="str">
        <f>VLOOKUP(J$11,[1]Графік!$I$5:$L$32,3,0)</f>
        <v>ВВ</v>
      </c>
      <c r="K181" s="35" t="str">
        <f>VLOOKUP(K$11,[1]Графік!$I$5:$L$32,3,0)</f>
        <v>ВВ</v>
      </c>
      <c r="L181" s="35" t="str">
        <f>VLOOKUP(L$11,[1]Графік!$I$5:$L$32,3,0)</f>
        <v>Р</v>
      </c>
      <c r="M181" s="35" t="str">
        <f>VLOOKUP(M$11,[1]Графік!$I$5:$L$32,3,0)</f>
        <v>Р</v>
      </c>
      <c r="N181" s="35" t="str">
        <f>VLOOKUP(N$11,[1]Графік!$I$5:$L$32,3,0)</f>
        <v>Р</v>
      </c>
      <c r="O181" s="35" t="str">
        <f>VLOOKUP(O$11,[1]Графік!$I$5:$L$32,3,0)</f>
        <v>Р</v>
      </c>
      <c r="P181" s="35" t="str">
        <f>VLOOKUP(P$11,[1]Графік!$I$5:$L$32,3,0)</f>
        <v>ВВ</v>
      </c>
      <c r="Q181" s="35" t="str">
        <f>VLOOKUP(Q$11,[1]Графік!$I$5:$L$32,3,0)</f>
        <v>ВВ</v>
      </c>
      <c r="R181" s="35" t="str">
        <f>VLOOKUP(R$11,[1]Графік!$I$5:$L$32,3,0)</f>
        <v>Р</v>
      </c>
      <c r="S181" s="35" t="str">
        <f>VLOOKUP(S$11,[1]Графік!$I$5:$L$32,3,0)</f>
        <v>Р</v>
      </c>
      <c r="T181" s="35" t="str">
        <f>VLOOKUP(T$11,[1]Графік!$I$5:$L$32,3,0)</f>
        <v>Р</v>
      </c>
      <c r="U181" s="35" t="str">
        <f>VLOOKUP(U$11,[1]Графік!$I$5:$L$32,3,0)</f>
        <v>Р</v>
      </c>
      <c r="V181" s="35" t="str">
        <f>VLOOKUP(V$11,[1]Графік!$I$5:$L$32,3,0)</f>
        <v>ВВ</v>
      </c>
      <c r="W181" s="35" t="str">
        <f>VLOOKUP(W$11,[1]Графік!$I$5:$L$32,3,0)</f>
        <v>ВВ</v>
      </c>
      <c r="X181" s="35" t="str">
        <f>VLOOKUP(X$11,[1]Графік!$I$5:$L$32,3,0)</f>
        <v>Р</v>
      </c>
      <c r="Y181" s="35" t="str">
        <f>VLOOKUP(Y$11,[1]Графік!$I$5:$L$32,3,0)</f>
        <v>Р</v>
      </c>
      <c r="Z181" s="35" t="str">
        <f>VLOOKUP(Z$11,[1]Графік!$I$5:$L$32,3,0)</f>
        <v>Р</v>
      </c>
      <c r="AA181" s="35" t="str">
        <f>VLOOKUP(AA$11,[1]Графік!$I$5:$L$32,3,0)</f>
        <v>Р</v>
      </c>
      <c r="AB181" s="35" t="str">
        <f>VLOOKUP(AB$11,[1]Графік!$I$5:$L$32,3,0)</f>
        <v>ВВ</v>
      </c>
      <c r="AC181" s="35" t="str">
        <f>VLOOKUP(AC$11,[1]Графік!$I$5:$L$32,3,0)</f>
        <v>ВВ</v>
      </c>
      <c r="AD181" s="35" t="str">
        <f>VLOOKUP(AD$11,[1]Графік!$I$5:$L$32,3,0)</f>
        <v>Р</v>
      </c>
      <c r="AE181" s="35" t="str">
        <f>VLOOKUP(AE$11,[1]Графік!$I$5:$L$32,3,0)</f>
        <v>Р</v>
      </c>
      <c r="AF181" s="35" t="str">
        <f>VLOOKUP(AF$11,[1]Графік!$I$5:$L$32,3,0)</f>
        <v>Р</v>
      </c>
      <c r="AG181" s="35" t="str">
        <f>VLOOKUP(AG$11,[1]Графік!$I$5:$L$32,3,0)</f>
        <v>Р</v>
      </c>
      <c r="AH181" s="35"/>
      <c r="AI181" s="35"/>
      <c r="AJ181" s="35"/>
      <c r="AK181" s="162">
        <f ca="1">SUMIF($F181:$AJ184,"Р",$F182:$AJ182)</f>
        <v>160</v>
      </c>
      <c r="AL181" s="156">
        <f ca="1">SUMIF($F183:$AJ184,"НУ",$F184:$AJ184)</f>
        <v>0</v>
      </c>
      <c r="AM181" s="127">
        <f ca="1">SUMIF(F181:AJ184,"РВ",F182:AJ182)</f>
        <v>0</v>
      </c>
      <c r="AN181" s="130">
        <f ca="1">AK181+AL181+AM181</f>
        <v>160</v>
      </c>
      <c r="AO181" s="133">
        <f ca="1">AK181/8</f>
        <v>20</v>
      </c>
      <c r="AP181" s="136">
        <f>COUNTIF($F181:$AJ184,"=ВВ")</f>
        <v>8</v>
      </c>
      <c r="AQ181" s="136">
        <f>COUNTIF($F181:$AJ184,"=В")</f>
        <v>0</v>
      </c>
      <c r="AR181" s="124">
        <f>COUNTIF($F181:$AJ184,"=НА")</f>
        <v>0</v>
      </c>
      <c r="AS181" s="124">
        <f>COUNTIF(F181:AJ184,"=ТН")</f>
        <v>0</v>
      </c>
      <c r="AT181" s="124">
        <f>COUNTIF($F181:$AJ184,"=ВД")</f>
        <v>0</v>
      </c>
      <c r="AU181" s="124">
        <f>COUNTIF($F181:$AJ184,"=ВП")</f>
        <v>0</v>
      </c>
      <c r="AV181" s="124">
        <f>COUNTIF($F181:$AJ184,"=ДД")</f>
        <v>0</v>
      </c>
      <c r="AW181" s="124">
        <f>COUNTIF($F181:$AJ184,"=П")</f>
        <v>0</v>
      </c>
      <c r="AX181" s="124">
        <f>COUNTIF($F181:$AJ184,"=ПР")</f>
        <v>0</v>
      </c>
      <c r="AY181" s="95">
        <f>COUNTIF($F181:$AJ184,"=І")</f>
        <v>0</v>
      </c>
      <c r="AZ181" s="95">
        <f>COUNTIF($F181:$AJ184,"=НЗ")</f>
        <v>0</v>
      </c>
      <c r="BA181" s="97" t="str">
        <f>IF(C181&gt;1,[1]Графік!$L$36,"")</f>
        <v/>
      </c>
    </row>
    <row r="182" spans="1:53" ht="12.75" customHeight="1" x14ac:dyDescent="0.25">
      <c r="A182" s="141"/>
      <c r="B182" s="144"/>
      <c r="C182" s="147"/>
      <c r="D182" s="150"/>
      <c r="E182" s="51"/>
      <c r="F182" s="38">
        <f t="shared" ref="F182:AG182" si="84">IF(F181="Р",8,"")</f>
        <v>8</v>
      </c>
      <c r="G182" s="70">
        <f t="shared" si="84"/>
        <v>8</v>
      </c>
      <c r="H182" s="70">
        <f t="shared" si="84"/>
        <v>8</v>
      </c>
      <c r="I182" s="70">
        <f t="shared" si="84"/>
        <v>8</v>
      </c>
      <c r="J182" s="70" t="str">
        <f t="shared" si="84"/>
        <v/>
      </c>
      <c r="K182" s="70" t="str">
        <f t="shared" si="84"/>
        <v/>
      </c>
      <c r="L182" s="70">
        <f t="shared" si="84"/>
        <v>8</v>
      </c>
      <c r="M182" s="70">
        <f t="shared" si="84"/>
        <v>8</v>
      </c>
      <c r="N182" s="70">
        <f t="shared" si="84"/>
        <v>8</v>
      </c>
      <c r="O182" s="70">
        <f t="shared" si="84"/>
        <v>8</v>
      </c>
      <c r="P182" s="70" t="str">
        <f t="shared" si="84"/>
        <v/>
      </c>
      <c r="Q182" s="70" t="str">
        <f t="shared" si="84"/>
        <v/>
      </c>
      <c r="R182" s="70">
        <f t="shared" si="84"/>
        <v>8</v>
      </c>
      <c r="S182" s="70">
        <f t="shared" si="84"/>
        <v>8</v>
      </c>
      <c r="T182" s="70">
        <f t="shared" si="84"/>
        <v>8</v>
      </c>
      <c r="U182" s="70">
        <f t="shared" si="84"/>
        <v>8</v>
      </c>
      <c r="V182" s="70" t="str">
        <f t="shared" si="84"/>
        <v/>
      </c>
      <c r="W182" s="70" t="str">
        <f t="shared" si="84"/>
        <v/>
      </c>
      <c r="X182" s="70">
        <f t="shared" si="84"/>
        <v>8</v>
      </c>
      <c r="Y182" s="70">
        <f t="shared" si="84"/>
        <v>8</v>
      </c>
      <c r="Z182" s="70">
        <f t="shared" si="84"/>
        <v>8</v>
      </c>
      <c r="AA182" s="70">
        <f t="shared" si="84"/>
        <v>8</v>
      </c>
      <c r="AB182" s="70" t="str">
        <f t="shared" si="84"/>
        <v/>
      </c>
      <c r="AC182" s="70" t="str">
        <f t="shared" si="84"/>
        <v/>
      </c>
      <c r="AD182" s="70">
        <f t="shared" si="84"/>
        <v>8</v>
      </c>
      <c r="AE182" s="70">
        <f t="shared" si="84"/>
        <v>8</v>
      </c>
      <c r="AF182" s="70">
        <f t="shared" si="84"/>
        <v>8</v>
      </c>
      <c r="AG182" s="70">
        <f t="shared" si="84"/>
        <v>8</v>
      </c>
      <c r="AH182" s="70"/>
      <c r="AI182" s="70"/>
      <c r="AJ182" s="70"/>
      <c r="AK182" s="162"/>
      <c r="AL182" s="156"/>
      <c r="AM182" s="127"/>
      <c r="AN182" s="130"/>
      <c r="AO182" s="133"/>
      <c r="AP182" s="136"/>
      <c r="AQ182" s="136"/>
      <c r="AR182" s="124"/>
      <c r="AS182" s="124"/>
      <c r="AT182" s="124"/>
      <c r="AU182" s="124"/>
      <c r="AV182" s="124"/>
      <c r="AW182" s="124"/>
      <c r="AX182" s="124"/>
      <c r="AY182" s="95"/>
      <c r="AZ182" s="95"/>
      <c r="BA182" s="98"/>
    </row>
    <row r="183" spans="1:53" ht="12.75" customHeight="1" x14ac:dyDescent="0.25">
      <c r="A183" s="141"/>
      <c r="B183" s="144"/>
      <c r="C183" s="147"/>
      <c r="D183" s="150"/>
      <c r="E183" s="51"/>
      <c r="F183" s="42" t="str">
        <f t="shared" ref="F183:AJ183" si="85">IF(F184&gt;0,"НУ","")</f>
        <v/>
      </c>
      <c r="G183" s="72" t="str">
        <f t="shared" si="85"/>
        <v/>
      </c>
      <c r="H183" s="72" t="str">
        <f t="shared" si="85"/>
        <v/>
      </c>
      <c r="I183" s="72" t="str">
        <f t="shared" si="85"/>
        <v/>
      </c>
      <c r="J183" s="72" t="str">
        <f t="shared" si="85"/>
        <v/>
      </c>
      <c r="K183" s="72" t="str">
        <f t="shared" si="85"/>
        <v/>
      </c>
      <c r="L183" s="72" t="str">
        <f t="shared" si="85"/>
        <v/>
      </c>
      <c r="M183" s="72" t="str">
        <f t="shared" si="85"/>
        <v/>
      </c>
      <c r="N183" s="72" t="str">
        <f t="shared" si="85"/>
        <v/>
      </c>
      <c r="O183" s="72" t="str">
        <f t="shared" si="85"/>
        <v/>
      </c>
      <c r="P183" s="72" t="str">
        <f t="shared" si="85"/>
        <v/>
      </c>
      <c r="Q183" s="72" t="str">
        <f t="shared" si="85"/>
        <v/>
      </c>
      <c r="R183" s="72" t="str">
        <f t="shared" si="85"/>
        <v/>
      </c>
      <c r="S183" s="72" t="str">
        <f t="shared" si="85"/>
        <v/>
      </c>
      <c r="T183" s="72" t="str">
        <f t="shared" si="85"/>
        <v/>
      </c>
      <c r="U183" s="72" t="str">
        <f t="shared" si="85"/>
        <v/>
      </c>
      <c r="V183" s="72" t="str">
        <f t="shared" si="85"/>
        <v/>
      </c>
      <c r="W183" s="72" t="str">
        <f t="shared" si="85"/>
        <v/>
      </c>
      <c r="X183" s="72" t="str">
        <f t="shared" si="85"/>
        <v/>
      </c>
      <c r="Y183" s="72" t="str">
        <f t="shared" si="85"/>
        <v/>
      </c>
      <c r="Z183" s="72" t="str">
        <f t="shared" si="85"/>
        <v/>
      </c>
      <c r="AA183" s="72" t="str">
        <f t="shared" si="85"/>
        <v/>
      </c>
      <c r="AB183" s="72" t="str">
        <f t="shared" si="85"/>
        <v/>
      </c>
      <c r="AC183" s="72" t="str">
        <f t="shared" si="85"/>
        <v/>
      </c>
      <c r="AD183" s="72" t="str">
        <f t="shared" si="85"/>
        <v/>
      </c>
      <c r="AE183" s="72" t="str">
        <f t="shared" si="85"/>
        <v/>
      </c>
      <c r="AF183" s="72" t="str">
        <f t="shared" si="85"/>
        <v/>
      </c>
      <c r="AG183" s="72" t="str">
        <f t="shared" si="85"/>
        <v/>
      </c>
      <c r="AH183" s="72" t="str">
        <f t="shared" si="85"/>
        <v/>
      </c>
      <c r="AI183" s="72" t="str">
        <f t="shared" si="85"/>
        <v/>
      </c>
      <c r="AJ183" s="72" t="str">
        <f t="shared" si="85"/>
        <v/>
      </c>
      <c r="AK183" s="162"/>
      <c r="AL183" s="156"/>
      <c r="AM183" s="127"/>
      <c r="AN183" s="130"/>
      <c r="AO183" s="133"/>
      <c r="AP183" s="136"/>
      <c r="AQ183" s="136"/>
      <c r="AR183" s="124"/>
      <c r="AS183" s="124"/>
      <c r="AT183" s="124"/>
      <c r="AU183" s="124"/>
      <c r="AV183" s="124"/>
      <c r="AW183" s="124"/>
      <c r="AX183" s="124"/>
      <c r="AY183" s="95"/>
      <c r="AZ183" s="95"/>
      <c r="BA183" s="98"/>
    </row>
    <row r="184" spans="1:53" ht="13.5" customHeight="1" thickBot="1" x14ac:dyDescent="0.3">
      <c r="A184" s="142"/>
      <c r="B184" s="145"/>
      <c r="C184" s="148"/>
      <c r="D184" s="151"/>
      <c r="E184" s="52"/>
      <c r="F184" s="47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163"/>
      <c r="AL184" s="157"/>
      <c r="AM184" s="128"/>
      <c r="AN184" s="131"/>
      <c r="AO184" s="134"/>
      <c r="AP184" s="137"/>
      <c r="AQ184" s="137"/>
      <c r="AR184" s="125"/>
      <c r="AS184" s="125"/>
      <c r="AT184" s="125"/>
      <c r="AU184" s="125"/>
      <c r="AV184" s="125"/>
      <c r="AW184" s="125"/>
      <c r="AX184" s="125"/>
      <c r="AY184" s="96"/>
      <c r="AZ184" s="96"/>
      <c r="BA184" s="99"/>
    </row>
    <row r="185" spans="1:53" ht="12.75" customHeight="1" x14ac:dyDescent="0.25">
      <c r="A185" s="140">
        <v>44</v>
      </c>
      <c r="B185" s="143" t="str">
        <f>IFERROR(VLOOKUP($C185,[1]Списки!$A$1:$C$3999,2,0),"")</f>
        <v/>
      </c>
      <c r="C185" s="146"/>
      <c r="D185" s="149" t="str">
        <f>IFERROR(VLOOKUP($C185,[1]Списки!$A$1:$C$3999,3,0),"")</f>
        <v/>
      </c>
      <c r="E185" s="50"/>
      <c r="F185" s="34" t="str">
        <f>VLOOKUP(F$11,[1]Графік!$I$5:$L$32,3,0)</f>
        <v>Р</v>
      </c>
      <c r="G185" s="35" t="str">
        <f>VLOOKUP(G$11,[1]Графік!$I$5:$L$32,3,0)</f>
        <v>Р</v>
      </c>
      <c r="H185" s="35" t="str">
        <f>VLOOKUP(H$11,[1]Графік!$I$5:$L$32,3,0)</f>
        <v>Р</v>
      </c>
      <c r="I185" s="35" t="str">
        <f>VLOOKUP(I$11,[1]Графік!$I$5:$L$32,3,0)</f>
        <v>Р</v>
      </c>
      <c r="J185" s="35" t="str">
        <f>VLOOKUP(J$11,[1]Графік!$I$5:$L$32,3,0)</f>
        <v>ВВ</v>
      </c>
      <c r="K185" s="35" t="str">
        <f>VLOOKUP(K$11,[1]Графік!$I$5:$L$32,3,0)</f>
        <v>ВВ</v>
      </c>
      <c r="L185" s="35" t="str">
        <f>VLOOKUP(L$11,[1]Графік!$I$5:$L$32,3,0)</f>
        <v>Р</v>
      </c>
      <c r="M185" s="35" t="str">
        <f>VLOOKUP(M$11,[1]Графік!$I$5:$L$32,3,0)</f>
        <v>Р</v>
      </c>
      <c r="N185" s="35" t="str">
        <f>VLOOKUP(N$11,[1]Графік!$I$5:$L$32,3,0)</f>
        <v>Р</v>
      </c>
      <c r="O185" s="35" t="str">
        <f>VLOOKUP(O$11,[1]Графік!$I$5:$L$32,3,0)</f>
        <v>Р</v>
      </c>
      <c r="P185" s="35" t="str">
        <f>VLOOKUP(P$11,[1]Графік!$I$5:$L$32,3,0)</f>
        <v>ВВ</v>
      </c>
      <c r="Q185" s="35" t="str">
        <f>VLOOKUP(Q$11,[1]Графік!$I$5:$L$32,3,0)</f>
        <v>ВВ</v>
      </c>
      <c r="R185" s="35" t="str">
        <f>VLOOKUP(R$11,[1]Графік!$I$5:$L$32,3,0)</f>
        <v>Р</v>
      </c>
      <c r="S185" s="35" t="str">
        <f>VLOOKUP(S$11,[1]Графік!$I$5:$L$32,3,0)</f>
        <v>Р</v>
      </c>
      <c r="T185" s="35" t="str">
        <f>VLOOKUP(T$11,[1]Графік!$I$5:$L$32,3,0)</f>
        <v>Р</v>
      </c>
      <c r="U185" s="35" t="str">
        <f>VLOOKUP(U$11,[1]Графік!$I$5:$L$32,3,0)</f>
        <v>Р</v>
      </c>
      <c r="V185" s="35" t="str">
        <f>VLOOKUP(V$11,[1]Графік!$I$5:$L$32,3,0)</f>
        <v>ВВ</v>
      </c>
      <c r="W185" s="35" t="str">
        <f>VLOOKUP(W$11,[1]Графік!$I$5:$L$32,3,0)</f>
        <v>ВВ</v>
      </c>
      <c r="X185" s="35" t="str">
        <f>VLOOKUP(X$11,[1]Графік!$I$5:$L$32,3,0)</f>
        <v>Р</v>
      </c>
      <c r="Y185" s="35" t="str">
        <f>VLOOKUP(Y$11,[1]Графік!$I$5:$L$32,3,0)</f>
        <v>Р</v>
      </c>
      <c r="Z185" s="35" t="str">
        <f>VLOOKUP(Z$11,[1]Графік!$I$5:$L$32,3,0)</f>
        <v>Р</v>
      </c>
      <c r="AA185" s="35" t="str">
        <f>VLOOKUP(AA$11,[1]Графік!$I$5:$L$32,3,0)</f>
        <v>Р</v>
      </c>
      <c r="AB185" s="35" t="str">
        <f>VLOOKUP(AB$11,[1]Графік!$I$5:$L$32,3,0)</f>
        <v>ВВ</v>
      </c>
      <c r="AC185" s="35" t="str">
        <f>VLOOKUP(AC$11,[1]Графік!$I$5:$L$32,3,0)</f>
        <v>ВВ</v>
      </c>
      <c r="AD185" s="35" t="str">
        <f>VLOOKUP(AD$11,[1]Графік!$I$5:$L$32,3,0)</f>
        <v>Р</v>
      </c>
      <c r="AE185" s="35" t="str">
        <f>VLOOKUP(AE$11,[1]Графік!$I$5:$L$32,3,0)</f>
        <v>Р</v>
      </c>
      <c r="AF185" s="35" t="str">
        <f>VLOOKUP(AF$11,[1]Графік!$I$5:$L$32,3,0)</f>
        <v>Р</v>
      </c>
      <c r="AG185" s="35" t="str">
        <f>VLOOKUP(AG$11,[1]Графік!$I$5:$L$32,3,0)</f>
        <v>Р</v>
      </c>
      <c r="AH185" s="35"/>
      <c r="AI185" s="35"/>
      <c r="AJ185" s="35"/>
      <c r="AK185" s="162">
        <f ca="1">SUMIF($F185:$AJ188,"Р",$F186:$AJ186)</f>
        <v>160</v>
      </c>
      <c r="AL185" s="156">
        <f ca="1">SUMIF($F187:$AJ188,"НУ",$F188:$AJ188)</f>
        <v>0</v>
      </c>
      <c r="AM185" s="127">
        <f ca="1">SUMIF(F185:AJ188,"РВ",F186:AJ186)</f>
        <v>0</v>
      </c>
      <c r="AN185" s="130">
        <f ca="1">AK185+AL185+AM185</f>
        <v>160</v>
      </c>
      <c r="AO185" s="133">
        <f ca="1">AK185/8</f>
        <v>20</v>
      </c>
      <c r="AP185" s="136">
        <f>COUNTIF($F185:$AJ188,"=ВВ")</f>
        <v>8</v>
      </c>
      <c r="AQ185" s="136">
        <f>COUNTIF($F185:$AJ188,"=В")</f>
        <v>0</v>
      </c>
      <c r="AR185" s="124">
        <f>COUNTIF($F185:$AJ188,"=НА")</f>
        <v>0</v>
      </c>
      <c r="AS185" s="124">
        <f>COUNTIF(F185:AJ188,"=ТН")</f>
        <v>0</v>
      </c>
      <c r="AT185" s="124">
        <f>COUNTIF($F185:$AJ188,"=ВД")</f>
        <v>0</v>
      </c>
      <c r="AU185" s="124">
        <f>COUNTIF($F185:$AJ188,"=ВП")</f>
        <v>0</v>
      </c>
      <c r="AV185" s="124">
        <f>COUNTIF($F185:$AJ188,"=ДД")</f>
        <v>0</v>
      </c>
      <c r="AW185" s="124">
        <f>COUNTIF($F185:$AJ188,"=П")</f>
        <v>0</v>
      </c>
      <c r="AX185" s="124">
        <f>COUNTIF($F185:$AJ188,"=ПР")</f>
        <v>0</v>
      </c>
      <c r="AY185" s="95">
        <f>COUNTIF($F185:$AJ188,"=І")</f>
        <v>0</v>
      </c>
      <c r="AZ185" s="95">
        <f>COUNTIF($F185:$AJ188,"=НЗ")</f>
        <v>0</v>
      </c>
      <c r="BA185" s="97" t="str">
        <f>IF(C185&gt;1,[1]Графік!$L$36,"")</f>
        <v/>
      </c>
    </row>
    <row r="186" spans="1:53" ht="12.75" customHeight="1" x14ac:dyDescent="0.25">
      <c r="A186" s="141"/>
      <c r="B186" s="144"/>
      <c r="C186" s="147"/>
      <c r="D186" s="150"/>
      <c r="E186" s="51"/>
      <c r="F186" s="38">
        <f t="shared" ref="F186:AG186" si="86">IF(F185="Р",8,"")</f>
        <v>8</v>
      </c>
      <c r="G186" s="70">
        <f t="shared" si="86"/>
        <v>8</v>
      </c>
      <c r="H186" s="70">
        <f t="shared" si="86"/>
        <v>8</v>
      </c>
      <c r="I186" s="70">
        <f t="shared" si="86"/>
        <v>8</v>
      </c>
      <c r="J186" s="70" t="str">
        <f t="shared" si="86"/>
        <v/>
      </c>
      <c r="K186" s="70" t="str">
        <f t="shared" si="86"/>
        <v/>
      </c>
      <c r="L186" s="70">
        <f t="shared" si="86"/>
        <v>8</v>
      </c>
      <c r="M186" s="70">
        <f t="shared" si="86"/>
        <v>8</v>
      </c>
      <c r="N186" s="70">
        <f t="shared" si="86"/>
        <v>8</v>
      </c>
      <c r="O186" s="70">
        <f t="shared" si="86"/>
        <v>8</v>
      </c>
      <c r="P186" s="70" t="str">
        <f t="shared" si="86"/>
        <v/>
      </c>
      <c r="Q186" s="70" t="str">
        <f t="shared" si="86"/>
        <v/>
      </c>
      <c r="R186" s="70">
        <f t="shared" si="86"/>
        <v>8</v>
      </c>
      <c r="S186" s="70">
        <f t="shared" si="86"/>
        <v>8</v>
      </c>
      <c r="T186" s="70">
        <f t="shared" si="86"/>
        <v>8</v>
      </c>
      <c r="U186" s="70">
        <f t="shared" si="86"/>
        <v>8</v>
      </c>
      <c r="V186" s="70" t="str">
        <f t="shared" si="86"/>
        <v/>
      </c>
      <c r="W186" s="70" t="str">
        <f t="shared" si="86"/>
        <v/>
      </c>
      <c r="X186" s="70">
        <f t="shared" si="86"/>
        <v>8</v>
      </c>
      <c r="Y186" s="70">
        <f t="shared" si="86"/>
        <v>8</v>
      </c>
      <c r="Z186" s="70">
        <f t="shared" si="86"/>
        <v>8</v>
      </c>
      <c r="AA186" s="70">
        <f t="shared" si="86"/>
        <v>8</v>
      </c>
      <c r="AB186" s="70" t="str">
        <f t="shared" si="86"/>
        <v/>
      </c>
      <c r="AC186" s="70" t="str">
        <f t="shared" si="86"/>
        <v/>
      </c>
      <c r="AD186" s="70">
        <f t="shared" si="86"/>
        <v>8</v>
      </c>
      <c r="AE186" s="70">
        <f t="shared" si="86"/>
        <v>8</v>
      </c>
      <c r="AF186" s="70">
        <f t="shared" si="86"/>
        <v>8</v>
      </c>
      <c r="AG186" s="70">
        <f t="shared" si="86"/>
        <v>8</v>
      </c>
      <c r="AH186" s="70"/>
      <c r="AI186" s="70"/>
      <c r="AJ186" s="70"/>
      <c r="AK186" s="162"/>
      <c r="AL186" s="156"/>
      <c r="AM186" s="127"/>
      <c r="AN186" s="130"/>
      <c r="AO186" s="133"/>
      <c r="AP186" s="136"/>
      <c r="AQ186" s="136"/>
      <c r="AR186" s="124"/>
      <c r="AS186" s="124"/>
      <c r="AT186" s="124"/>
      <c r="AU186" s="124"/>
      <c r="AV186" s="124"/>
      <c r="AW186" s="124"/>
      <c r="AX186" s="124"/>
      <c r="AY186" s="95"/>
      <c r="AZ186" s="95"/>
      <c r="BA186" s="98"/>
    </row>
    <row r="187" spans="1:53" ht="12.75" customHeight="1" x14ac:dyDescent="0.25">
      <c r="A187" s="141"/>
      <c r="B187" s="144"/>
      <c r="C187" s="147"/>
      <c r="D187" s="150"/>
      <c r="E187" s="51"/>
      <c r="F187" s="42" t="str">
        <f t="shared" ref="F187:AJ187" si="87">IF(F188&gt;0,"НУ","")</f>
        <v/>
      </c>
      <c r="G187" s="72" t="str">
        <f t="shared" si="87"/>
        <v/>
      </c>
      <c r="H187" s="72" t="str">
        <f t="shared" si="87"/>
        <v/>
      </c>
      <c r="I187" s="72" t="str">
        <f t="shared" si="87"/>
        <v/>
      </c>
      <c r="J187" s="72" t="str">
        <f t="shared" si="87"/>
        <v/>
      </c>
      <c r="K187" s="72" t="str">
        <f t="shared" si="87"/>
        <v/>
      </c>
      <c r="L187" s="72" t="str">
        <f t="shared" si="87"/>
        <v/>
      </c>
      <c r="M187" s="72" t="str">
        <f t="shared" si="87"/>
        <v/>
      </c>
      <c r="N187" s="72" t="str">
        <f t="shared" si="87"/>
        <v/>
      </c>
      <c r="O187" s="72" t="str">
        <f t="shared" si="87"/>
        <v/>
      </c>
      <c r="P187" s="72" t="str">
        <f t="shared" si="87"/>
        <v/>
      </c>
      <c r="Q187" s="72" t="str">
        <f t="shared" si="87"/>
        <v/>
      </c>
      <c r="R187" s="72" t="str">
        <f t="shared" si="87"/>
        <v/>
      </c>
      <c r="S187" s="72" t="str">
        <f t="shared" si="87"/>
        <v/>
      </c>
      <c r="T187" s="72" t="str">
        <f t="shared" si="87"/>
        <v/>
      </c>
      <c r="U187" s="72" t="str">
        <f t="shared" si="87"/>
        <v/>
      </c>
      <c r="V187" s="72" t="str">
        <f t="shared" si="87"/>
        <v/>
      </c>
      <c r="W187" s="72" t="str">
        <f t="shared" si="87"/>
        <v/>
      </c>
      <c r="X187" s="72" t="str">
        <f t="shared" si="87"/>
        <v/>
      </c>
      <c r="Y187" s="72" t="str">
        <f t="shared" si="87"/>
        <v/>
      </c>
      <c r="Z187" s="72" t="str">
        <f t="shared" si="87"/>
        <v/>
      </c>
      <c r="AA187" s="72" t="str">
        <f t="shared" si="87"/>
        <v/>
      </c>
      <c r="AB187" s="72" t="str">
        <f t="shared" si="87"/>
        <v/>
      </c>
      <c r="AC187" s="72" t="str">
        <f t="shared" si="87"/>
        <v/>
      </c>
      <c r="AD187" s="72" t="str">
        <f t="shared" si="87"/>
        <v/>
      </c>
      <c r="AE187" s="72" t="str">
        <f t="shared" si="87"/>
        <v/>
      </c>
      <c r="AF187" s="72" t="str">
        <f t="shared" si="87"/>
        <v/>
      </c>
      <c r="AG187" s="72" t="str">
        <f t="shared" si="87"/>
        <v/>
      </c>
      <c r="AH187" s="72" t="str">
        <f t="shared" si="87"/>
        <v/>
      </c>
      <c r="AI187" s="72" t="str">
        <f t="shared" si="87"/>
        <v/>
      </c>
      <c r="AJ187" s="72" t="str">
        <f t="shared" si="87"/>
        <v/>
      </c>
      <c r="AK187" s="162"/>
      <c r="AL187" s="156"/>
      <c r="AM187" s="127"/>
      <c r="AN187" s="130"/>
      <c r="AO187" s="133"/>
      <c r="AP187" s="136"/>
      <c r="AQ187" s="136"/>
      <c r="AR187" s="124"/>
      <c r="AS187" s="124"/>
      <c r="AT187" s="124"/>
      <c r="AU187" s="124"/>
      <c r="AV187" s="124"/>
      <c r="AW187" s="124"/>
      <c r="AX187" s="124"/>
      <c r="AY187" s="95"/>
      <c r="AZ187" s="95"/>
      <c r="BA187" s="98"/>
    </row>
    <row r="188" spans="1:53" ht="13.5" customHeight="1" thickBot="1" x14ac:dyDescent="0.3">
      <c r="A188" s="142"/>
      <c r="B188" s="145"/>
      <c r="C188" s="148"/>
      <c r="D188" s="151"/>
      <c r="E188" s="52"/>
      <c r="F188" s="47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163"/>
      <c r="AL188" s="157"/>
      <c r="AM188" s="128"/>
      <c r="AN188" s="131"/>
      <c r="AO188" s="134"/>
      <c r="AP188" s="137"/>
      <c r="AQ188" s="137"/>
      <c r="AR188" s="125"/>
      <c r="AS188" s="125"/>
      <c r="AT188" s="125"/>
      <c r="AU188" s="125"/>
      <c r="AV188" s="125"/>
      <c r="AW188" s="125"/>
      <c r="AX188" s="125"/>
      <c r="AY188" s="96"/>
      <c r="AZ188" s="96"/>
      <c r="BA188" s="99"/>
    </row>
    <row r="189" spans="1:53" ht="12.75" customHeight="1" x14ac:dyDescent="0.25">
      <c r="A189" s="140">
        <v>45</v>
      </c>
      <c r="B189" s="143" t="str">
        <f>IFERROR(VLOOKUP($C189,[1]Списки!$A$1:$C$3999,2,0),"")</f>
        <v/>
      </c>
      <c r="C189" s="146"/>
      <c r="D189" s="149" t="str">
        <f>IFERROR(VLOOKUP($C189,[1]Списки!$A$1:$C$3999,3,0),"")</f>
        <v/>
      </c>
      <c r="E189" s="50"/>
      <c r="F189" s="34" t="str">
        <f>VLOOKUP(F$11,[1]Графік!$I$5:$L$32,3,0)</f>
        <v>Р</v>
      </c>
      <c r="G189" s="35" t="str">
        <f>VLOOKUP(G$11,[1]Графік!$I$5:$L$32,3,0)</f>
        <v>Р</v>
      </c>
      <c r="H189" s="35" t="str">
        <f>VLOOKUP(H$11,[1]Графік!$I$5:$L$32,3,0)</f>
        <v>Р</v>
      </c>
      <c r="I189" s="35" t="str">
        <f>VLOOKUP(I$11,[1]Графік!$I$5:$L$32,3,0)</f>
        <v>Р</v>
      </c>
      <c r="J189" s="35" t="str">
        <f>VLOOKUP(J$11,[1]Графік!$I$5:$L$32,3,0)</f>
        <v>ВВ</v>
      </c>
      <c r="K189" s="35" t="str">
        <f>VLOOKUP(K$11,[1]Графік!$I$5:$L$32,3,0)</f>
        <v>ВВ</v>
      </c>
      <c r="L189" s="35" t="str">
        <f>VLOOKUP(L$11,[1]Графік!$I$5:$L$32,3,0)</f>
        <v>Р</v>
      </c>
      <c r="M189" s="35" t="str">
        <f>VLOOKUP(M$11,[1]Графік!$I$5:$L$32,3,0)</f>
        <v>Р</v>
      </c>
      <c r="N189" s="35" t="str">
        <f>VLOOKUP(N$11,[1]Графік!$I$5:$L$32,3,0)</f>
        <v>Р</v>
      </c>
      <c r="O189" s="35" t="str">
        <f>VLOOKUP(O$11,[1]Графік!$I$5:$L$32,3,0)</f>
        <v>Р</v>
      </c>
      <c r="P189" s="35" t="str">
        <f>VLOOKUP(P$11,[1]Графік!$I$5:$L$32,3,0)</f>
        <v>ВВ</v>
      </c>
      <c r="Q189" s="35" t="str">
        <f>VLOOKUP(Q$11,[1]Графік!$I$5:$L$32,3,0)</f>
        <v>ВВ</v>
      </c>
      <c r="R189" s="35" t="str">
        <f>VLOOKUP(R$11,[1]Графік!$I$5:$L$32,3,0)</f>
        <v>Р</v>
      </c>
      <c r="S189" s="35" t="str">
        <f>VLOOKUP(S$11,[1]Графік!$I$5:$L$32,3,0)</f>
        <v>Р</v>
      </c>
      <c r="T189" s="35" t="str">
        <f>VLOOKUP(T$11,[1]Графік!$I$5:$L$32,3,0)</f>
        <v>Р</v>
      </c>
      <c r="U189" s="35" t="str">
        <f>VLOOKUP(U$11,[1]Графік!$I$5:$L$32,3,0)</f>
        <v>Р</v>
      </c>
      <c r="V189" s="35" t="str">
        <f>VLOOKUP(V$11,[1]Графік!$I$5:$L$32,3,0)</f>
        <v>ВВ</v>
      </c>
      <c r="W189" s="35" t="str">
        <f>VLOOKUP(W$11,[1]Графік!$I$5:$L$32,3,0)</f>
        <v>ВВ</v>
      </c>
      <c r="X189" s="35" t="str">
        <f>VLOOKUP(X$11,[1]Графік!$I$5:$L$32,3,0)</f>
        <v>Р</v>
      </c>
      <c r="Y189" s="35" t="str">
        <f>VLOOKUP(Y$11,[1]Графік!$I$5:$L$32,3,0)</f>
        <v>Р</v>
      </c>
      <c r="Z189" s="35" t="str">
        <f>VLOOKUP(Z$11,[1]Графік!$I$5:$L$32,3,0)</f>
        <v>Р</v>
      </c>
      <c r="AA189" s="35" t="str">
        <f>VLOOKUP(AA$11,[1]Графік!$I$5:$L$32,3,0)</f>
        <v>Р</v>
      </c>
      <c r="AB189" s="35" t="str">
        <f>VLOOKUP(AB$11,[1]Графік!$I$5:$L$32,3,0)</f>
        <v>ВВ</v>
      </c>
      <c r="AC189" s="35" t="str">
        <f>VLOOKUP(AC$11,[1]Графік!$I$5:$L$32,3,0)</f>
        <v>ВВ</v>
      </c>
      <c r="AD189" s="35" t="str">
        <f>VLOOKUP(AD$11,[1]Графік!$I$5:$L$32,3,0)</f>
        <v>Р</v>
      </c>
      <c r="AE189" s="35" t="str">
        <f>VLOOKUP(AE$11,[1]Графік!$I$5:$L$32,3,0)</f>
        <v>Р</v>
      </c>
      <c r="AF189" s="35" t="str">
        <f>VLOOKUP(AF$11,[1]Графік!$I$5:$L$32,3,0)</f>
        <v>Р</v>
      </c>
      <c r="AG189" s="35" t="str">
        <f>VLOOKUP(AG$11,[1]Графік!$I$5:$L$32,3,0)</f>
        <v>Р</v>
      </c>
      <c r="AH189" s="35"/>
      <c r="AI189" s="35"/>
      <c r="AJ189" s="35"/>
      <c r="AK189" s="162">
        <f ca="1">SUMIF($F189:$AJ192,"Р",$F190:$AJ190)</f>
        <v>160</v>
      </c>
      <c r="AL189" s="156">
        <f ca="1">SUMIF($F191:$AJ192,"НУ",$F192:$AJ192)</f>
        <v>0</v>
      </c>
      <c r="AM189" s="127">
        <f ca="1">SUMIF(F189:AJ192,"РВ",F190:AJ190)</f>
        <v>0</v>
      </c>
      <c r="AN189" s="130">
        <f ca="1">AK189+AL189+AM189</f>
        <v>160</v>
      </c>
      <c r="AO189" s="133">
        <f ca="1">AK189/8</f>
        <v>20</v>
      </c>
      <c r="AP189" s="136">
        <f>COUNTIF($F189:$AJ192,"=ВВ")</f>
        <v>8</v>
      </c>
      <c r="AQ189" s="136">
        <f>COUNTIF($F189:$AJ192,"=В")</f>
        <v>0</v>
      </c>
      <c r="AR189" s="124">
        <f>COUNTIF($F189:$AJ192,"=НА")</f>
        <v>0</v>
      </c>
      <c r="AS189" s="124">
        <f>COUNTIF(F189:AJ192,"=ТН")</f>
        <v>0</v>
      </c>
      <c r="AT189" s="124">
        <f>COUNTIF($F189:$AJ192,"=ВД")</f>
        <v>0</v>
      </c>
      <c r="AU189" s="124">
        <f>COUNTIF($F189:$AJ192,"=ВП")</f>
        <v>0</v>
      </c>
      <c r="AV189" s="124">
        <f>COUNTIF($F189:$AJ192,"=ДД")</f>
        <v>0</v>
      </c>
      <c r="AW189" s="124">
        <f>COUNTIF($F189:$AJ192,"=П")</f>
        <v>0</v>
      </c>
      <c r="AX189" s="124">
        <f>COUNTIF($F189:$AJ192,"=ПР")</f>
        <v>0</v>
      </c>
      <c r="AY189" s="95">
        <f>COUNTIF($F189:$AJ192,"=І")</f>
        <v>0</v>
      </c>
      <c r="AZ189" s="95">
        <f>COUNTIF($F189:$AJ192,"=НЗ")</f>
        <v>0</v>
      </c>
      <c r="BA189" s="97" t="str">
        <f>IF(C189&gt;1,[1]Графік!$L$36,"")</f>
        <v/>
      </c>
    </row>
    <row r="190" spans="1:53" ht="12.75" customHeight="1" x14ac:dyDescent="0.25">
      <c r="A190" s="141"/>
      <c r="B190" s="144"/>
      <c r="C190" s="147"/>
      <c r="D190" s="150"/>
      <c r="E190" s="51"/>
      <c r="F190" s="38">
        <f t="shared" ref="F190:AG190" si="88">IF(F189="Р",8,"")</f>
        <v>8</v>
      </c>
      <c r="G190" s="70">
        <f t="shared" si="88"/>
        <v>8</v>
      </c>
      <c r="H190" s="70">
        <f t="shared" si="88"/>
        <v>8</v>
      </c>
      <c r="I190" s="70">
        <f t="shared" si="88"/>
        <v>8</v>
      </c>
      <c r="J190" s="70" t="str">
        <f t="shared" si="88"/>
        <v/>
      </c>
      <c r="K190" s="70" t="str">
        <f t="shared" si="88"/>
        <v/>
      </c>
      <c r="L190" s="70">
        <f t="shared" si="88"/>
        <v>8</v>
      </c>
      <c r="M190" s="70">
        <f t="shared" si="88"/>
        <v>8</v>
      </c>
      <c r="N190" s="70">
        <f t="shared" si="88"/>
        <v>8</v>
      </c>
      <c r="O190" s="70">
        <f t="shared" si="88"/>
        <v>8</v>
      </c>
      <c r="P190" s="70" t="str">
        <f t="shared" si="88"/>
        <v/>
      </c>
      <c r="Q190" s="70" t="str">
        <f t="shared" si="88"/>
        <v/>
      </c>
      <c r="R190" s="70">
        <f t="shared" si="88"/>
        <v>8</v>
      </c>
      <c r="S190" s="70">
        <f t="shared" si="88"/>
        <v>8</v>
      </c>
      <c r="T190" s="70">
        <f t="shared" si="88"/>
        <v>8</v>
      </c>
      <c r="U190" s="70">
        <f t="shared" si="88"/>
        <v>8</v>
      </c>
      <c r="V190" s="70" t="str">
        <f t="shared" si="88"/>
        <v/>
      </c>
      <c r="W190" s="70" t="str">
        <f t="shared" si="88"/>
        <v/>
      </c>
      <c r="X190" s="70">
        <f t="shared" si="88"/>
        <v>8</v>
      </c>
      <c r="Y190" s="70">
        <f t="shared" si="88"/>
        <v>8</v>
      </c>
      <c r="Z190" s="70">
        <f t="shared" si="88"/>
        <v>8</v>
      </c>
      <c r="AA190" s="70">
        <f t="shared" si="88"/>
        <v>8</v>
      </c>
      <c r="AB190" s="70" t="str">
        <f t="shared" si="88"/>
        <v/>
      </c>
      <c r="AC190" s="70" t="str">
        <f t="shared" si="88"/>
        <v/>
      </c>
      <c r="AD190" s="70">
        <f t="shared" si="88"/>
        <v>8</v>
      </c>
      <c r="AE190" s="70">
        <f t="shared" si="88"/>
        <v>8</v>
      </c>
      <c r="AF190" s="70">
        <f t="shared" si="88"/>
        <v>8</v>
      </c>
      <c r="AG190" s="70">
        <f t="shared" si="88"/>
        <v>8</v>
      </c>
      <c r="AH190" s="70"/>
      <c r="AI190" s="70"/>
      <c r="AJ190" s="70"/>
      <c r="AK190" s="162"/>
      <c r="AL190" s="156"/>
      <c r="AM190" s="127"/>
      <c r="AN190" s="130"/>
      <c r="AO190" s="133"/>
      <c r="AP190" s="136"/>
      <c r="AQ190" s="136"/>
      <c r="AR190" s="124"/>
      <c r="AS190" s="124"/>
      <c r="AT190" s="124"/>
      <c r="AU190" s="124"/>
      <c r="AV190" s="124"/>
      <c r="AW190" s="124"/>
      <c r="AX190" s="124"/>
      <c r="AY190" s="95"/>
      <c r="AZ190" s="95"/>
      <c r="BA190" s="98"/>
    </row>
    <row r="191" spans="1:53" ht="12.75" customHeight="1" x14ac:dyDescent="0.25">
      <c r="A191" s="141"/>
      <c r="B191" s="144"/>
      <c r="C191" s="147"/>
      <c r="D191" s="150"/>
      <c r="E191" s="51"/>
      <c r="F191" s="42" t="str">
        <f t="shared" ref="F191:AJ191" si="89">IF(F192&gt;0,"НУ","")</f>
        <v/>
      </c>
      <c r="G191" s="72" t="str">
        <f t="shared" si="89"/>
        <v/>
      </c>
      <c r="H191" s="72" t="str">
        <f t="shared" si="89"/>
        <v/>
      </c>
      <c r="I191" s="72" t="str">
        <f t="shared" si="89"/>
        <v/>
      </c>
      <c r="J191" s="72" t="str">
        <f t="shared" si="89"/>
        <v/>
      </c>
      <c r="K191" s="72" t="str">
        <f t="shared" si="89"/>
        <v/>
      </c>
      <c r="L191" s="72" t="str">
        <f t="shared" si="89"/>
        <v/>
      </c>
      <c r="M191" s="72" t="str">
        <f t="shared" si="89"/>
        <v/>
      </c>
      <c r="N191" s="72" t="str">
        <f t="shared" si="89"/>
        <v/>
      </c>
      <c r="O191" s="72" t="str">
        <f t="shared" si="89"/>
        <v/>
      </c>
      <c r="P191" s="72" t="str">
        <f t="shared" si="89"/>
        <v/>
      </c>
      <c r="Q191" s="72" t="str">
        <f t="shared" si="89"/>
        <v/>
      </c>
      <c r="R191" s="72" t="str">
        <f t="shared" si="89"/>
        <v/>
      </c>
      <c r="S191" s="72" t="str">
        <f t="shared" si="89"/>
        <v/>
      </c>
      <c r="T191" s="72" t="str">
        <f t="shared" si="89"/>
        <v/>
      </c>
      <c r="U191" s="72" t="str">
        <f t="shared" si="89"/>
        <v/>
      </c>
      <c r="V191" s="72" t="str">
        <f t="shared" si="89"/>
        <v/>
      </c>
      <c r="W191" s="72" t="str">
        <f t="shared" si="89"/>
        <v/>
      </c>
      <c r="X191" s="72" t="str">
        <f t="shared" si="89"/>
        <v/>
      </c>
      <c r="Y191" s="72" t="str">
        <f t="shared" si="89"/>
        <v/>
      </c>
      <c r="Z191" s="72" t="str">
        <f t="shared" si="89"/>
        <v/>
      </c>
      <c r="AA191" s="72" t="str">
        <f t="shared" si="89"/>
        <v/>
      </c>
      <c r="AB191" s="72" t="str">
        <f t="shared" si="89"/>
        <v/>
      </c>
      <c r="AC191" s="72" t="str">
        <f t="shared" si="89"/>
        <v/>
      </c>
      <c r="AD191" s="72" t="str">
        <f t="shared" si="89"/>
        <v/>
      </c>
      <c r="AE191" s="72" t="str">
        <f t="shared" si="89"/>
        <v/>
      </c>
      <c r="AF191" s="72" t="str">
        <f t="shared" si="89"/>
        <v/>
      </c>
      <c r="AG191" s="72" t="str">
        <f t="shared" si="89"/>
        <v/>
      </c>
      <c r="AH191" s="72" t="str">
        <f t="shared" si="89"/>
        <v/>
      </c>
      <c r="AI191" s="72" t="str">
        <f t="shared" si="89"/>
        <v/>
      </c>
      <c r="AJ191" s="72" t="str">
        <f t="shared" si="89"/>
        <v/>
      </c>
      <c r="AK191" s="162"/>
      <c r="AL191" s="156"/>
      <c r="AM191" s="127"/>
      <c r="AN191" s="130"/>
      <c r="AO191" s="133"/>
      <c r="AP191" s="136"/>
      <c r="AQ191" s="136"/>
      <c r="AR191" s="124"/>
      <c r="AS191" s="124"/>
      <c r="AT191" s="124"/>
      <c r="AU191" s="124"/>
      <c r="AV191" s="124"/>
      <c r="AW191" s="124"/>
      <c r="AX191" s="124"/>
      <c r="AY191" s="95"/>
      <c r="AZ191" s="95"/>
      <c r="BA191" s="98"/>
    </row>
    <row r="192" spans="1:53" ht="13.5" customHeight="1" thickBot="1" x14ac:dyDescent="0.3">
      <c r="A192" s="142"/>
      <c r="B192" s="145"/>
      <c r="C192" s="148"/>
      <c r="D192" s="151"/>
      <c r="E192" s="52"/>
      <c r="F192" s="47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163"/>
      <c r="AL192" s="157"/>
      <c r="AM192" s="128"/>
      <c r="AN192" s="131"/>
      <c r="AO192" s="134"/>
      <c r="AP192" s="137"/>
      <c r="AQ192" s="137"/>
      <c r="AR192" s="125"/>
      <c r="AS192" s="125"/>
      <c r="AT192" s="125"/>
      <c r="AU192" s="125"/>
      <c r="AV192" s="125"/>
      <c r="AW192" s="125"/>
      <c r="AX192" s="125"/>
      <c r="AY192" s="96"/>
      <c r="AZ192" s="96"/>
      <c r="BA192" s="99"/>
    </row>
    <row r="193" spans="1:53" ht="12.75" customHeight="1" x14ac:dyDescent="0.25">
      <c r="A193" s="140">
        <v>46</v>
      </c>
      <c r="B193" s="143" t="str">
        <f>IFERROR(VLOOKUP($C193,[1]Списки!$A$1:$C$3999,2,0),"")</f>
        <v/>
      </c>
      <c r="C193" s="146"/>
      <c r="D193" s="149" t="str">
        <f>IFERROR(VLOOKUP($C193,[1]Списки!$A$1:$C$3999,3,0),"")</f>
        <v/>
      </c>
      <c r="E193" s="50"/>
      <c r="F193" s="34" t="str">
        <f>VLOOKUP(F$11,[1]Графік!$I$5:$L$32,3,0)</f>
        <v>Р</v>
      </c>
      <c r="G193" s="35" t="str">
        <f>VLOOKUP(G$11,[1]Графік!$I$5:$L$32,3,0)</f>
        <v>Р</v>
      </c>
      <c r="H193" s="35" t="str">
        <f>VLOOKUP(H$11,[1]Графік!$I$5:$L$32,3,0)</f>
        <v>Р</v>
      </c>
      <c r="I193" s="35" t="str">
        <f>VLOOKUP(I$11,[1]Графік!$I$5:$L$32,3,0)</f>
        <v>Р</v>
      </c>
      <c r="J193" s="35" t="str">
        <f>VLOOKUP(J$11,[1]Графік!$I$5:$L$32,3,0)</f>
        <v>ВВ</v>
      </c>
      <c r="K193" s="35" t="str">
        <f>VLOOKUP(K$11,[1]Графік!$I$5:$L$32,3,0)</f>
        <v>ВВ</v>
      </c>
      <c r="L193" s="35" t="str">
        <f>VLOOKUP(L$11,[1]Графік!$I$5:$L$32,3,0)</f>
        <v>Р</v>
      </c>
      <c r="M193" s="35" t="str">
        <f>VLOOKUP(M$11,[1]Графік!$I$5:$L$32,3,0)</f>
        <v>Р</v>
      </c>
      <c r="N193" s="35" t="str">
        <f>VLOOKUP(N$11,[1]Графік!$I$5:$L$32,3,0)</f>
        <v>Р</v>
      </c>
      <c r="O193" s="35" t="str">
        <f>VLOOKUP(O$11,[1]Графік!$I$5:$L$32,3,0)</f>
        <v>Р</v>
      </c>
      <c r="P193" s="35" t="str">
        <f>VLOOKUP(P$11,[1]Графік!$I$5:$L$32,3,0)</f>
        <v>ВВ</v>
      </c>
      <c r="Q193" s="35" t="str">
        <f>VLOOKUP(Q$11,[1]Графік!$I$5:$L$32,3,0)</f>
        <v>ВВ</v>
      </c>
      <c r="R193" s="35" t="str">
        <f>VLOOKUP(R$11,[1]Графік!$I$5:$L$32,3,0)</f>
        <v>Р</v>
      </c>
      <c r="S193" s="35" t="str">
        <f>VLOOKUP(S$11,[1]Графік!$I$5:$L$32,3,0)</f>
        <v>Р</v>
      </c>
      <c r="T193" s="35" t="str">
        <f>VLOOKUP(T$11,[1]Графік!$I$5:$L$32,3,0)</f>
        <v>Р</v>
      </c>
      <c r="U193" s="35" t="str">
        <f>VLOOKUP(U$11,[1]Графік!$I$5:$L$32,3,0)</f>
        <v>Р</v>
      </c>
      <c r="V193" s="35" t="str">
        <f>VLOOKUP(V$11,[1]Графік!$I$5:$L$32,3,0)</f>
        <v>ВВ</v>
      </c>
      <c r="W193" s="35" t="str">
        <f>VLOOKUP(W$11,[1]Графік!$I$5:$L$32,3,0)</f>
        <v>ВВ</v>
      </c>
      <c r="X193" s="35" t="str">
        <f>VLOOKUP(X$11,[1]Графік!$I$5:$L$32,3,0)</f>
        <v>Р</v>
      </c>
      <c r="Y193" s="35" t="str">
        <f>VLOOKUP(Y$11,[1]Графік!$I$5:$L$32,3,0)</f>
        <v>Р</v>
      </c>
      <c r="Z193" s="35" t="str">
        <f>VLOOKUP(Z$11,[1]Графік!$I$5:$L$32,3,0)</f>
        <v>Р</v>
      </c>
      <c r="AA193" s="35" t="str">
        <f>VLOOKUP(AA$11,[1]Графік!$I$5:$L$32,3,0)</f>
        <v>Р</v>
      </c>
      <c r="AB193" s="35" t="str">
        <f>VLOOKUP(AB$11,[1]Графік!$I$5:$L$32,3,0)</f>
        <v>ВВ</v>
      </c>
      <c r="AC193" s="35" t="str">
        <f>VLOOKUP(AC$11,[1]Графік!$I$5:$L$32,3,0)</f>
        <v>ВВ</v>
      </c>
      <c r="AD193" s="35" t="str">
        <f>VLOOKUP(AD$11,[1]Графік!$I$5:$L$32,3,0)</f>
        <v>Р</v>
      </c>
      <c r="AE193" s="35" t="str">
        <f>VLOOKUP(AE$11,[1]Графік!$I$5:$L$32,3,0)</f>
        <v>Р</v>
      </c>
      <c r="AF193" s="35" t="str">
        <f>VLOOKUP(AF$11,[1]Графік!$I$5:$L$32,3,0)</f>
        <v>Р</v>
      </c>
      <c r="AG193" s="35" t="str">
        <f>VLOOKUP(AG$11,[1]Графік!$I$5:$L$32,3,0)</f>
        <v>Р</v>
      </c>
      <c r="AH193" s="35"/>
      <c r="AI193" s="35"/>
      <c r="AJ193" s="35"/>
      <c r="AK193" s="162">
        <f ca="1">SUMIF($F193:$AJ196,"Р",$F194:$AJ194)</f>
        <v>160</v>
      </c>
      <c r="AL193" s="156">
        <f ca="1">SUMIF($F195:$AJ196,"НУ",$F196:$AJ196)</f>
        <v>0</v>
      </c>
      <c r="AM193" s="127">
        <f ca="1">SUMIF(F193:AJ196,"РВ",F194:AJ194)</f>
        <v>0</v>
      </c>
      <c r="AN193" s="130">
        <f ca="1">AK193+AL193+AM193</f>
        <v>160</v>
      </c>
      <c r="AO193" s="133">
        <f ca="1">AK193/8</f>
        <v>20</v>
      </c>
      <c r="AP193" s="136">
        <f>COUNTIF($F193:$AJ196,"=ВВ")</f>
        <v>8</v>
      </c>
      <c r="AQ193" s="136">
        <f>COUNTIF($F193:$AJ196,"=В")</f>
        <v>0</v>
      </c>
      <c r="AR193" s="124">
        <f>COUNTIF($F193:$AJ196,"=НА")</f>
        <v>0</v>
      </c>
      <c r="AS193" s="124">
        <f>COUNTIF(F193:AJ196,"=ТН")</f>
        <v>0</v>
      </c>
      <c r="AT193" s="124">
        <f>COUNTIF($F193:$AJ196,"=ВД")</f>
        <v>0</v>
      </c>
      <c r="AU193" s="124">
        <f>COUNTIF($F193:$AJ196,"=ВП")</f>
        <v>0</v>
      </c>
      <c r="AV193" s="124">
        <f>COUNTIF($F193:$AJ196,"=ДД")</f>
        <v>0</v>
      </c>
      <c r="AW193" s="124">
        <f>COUNTIF($F193:$AJ196,"=П")</f>
        <v>0</v>
      </c>
      <c r="AX193" s="124">
        <f>COUNTIF($F193:$AJ196,"=ПР")</f>
        <v>0</v>
      </c>
      <c r="AY193" s="95">
        <f>COUNTIF($F193:$AJ196,"=І")</f>
        <v>0</v>
      </c>
      <c r="AZ193" s="95">
        <f>COUNTIF($F193:$AJ196,"=НЗ")</f>
        <v>0</v>
      </c>
      <c r="BA193" s="97" t="str">
        <f>IF(C193&gt;1,[1]Графік!$L$36,"")</f>
        <v/>
      </c>
    </row>
    <row r="194" spans="1:53" ht="12.75" customHeight="1" x14ac:dyDescent="0.25">
      <c r="A194" s="141"/>
      <c r="B194" s="144"/>
      <c r="C194" s="147"/>
      <c r="D194" s="150"/>
      <c r="E194" s="51"/>
      <c r="F194" s="38">
        <f t="shared" ref="F194:AG194" si="90">IF(F193="Р",8,"")</f>
        <v>8</v>
      </c>
      <c r="G194" s="70">
        <f t="shared" si="90"/>
        <v>8</v>
      </c>
      <c r="H194" s="70">
        <f t="shared" si="90"/>
        <v>8</v>
      </c>
      <c r="I194" s="70">
        <f t="shared" si="90"/>
        <v>8</v>
      </c>
      <c r="J194" s="70" t="str">
        <f t="shared" si="90"/>
        <v/>
      </c>
      <c r="K194" s="70" t="str">
        <f t="shared" si="90"/>
        <v/>
      </c>
      <c r="L194" s="70">
        <f t="shared" si="90"/>
        <v>8</v>
      </c>
      <c r="M194" s="70">
        <f t="shared" si="90"/>
        <v>8</v>
      </c>
      <c r="N194" s="70">
        <f t="shared" si="90"/>
        <v>8</v>
      </c>
      <c r="O194" s="70">
        <f t="shared" si="90"/>
        <v>8</v>
      </c>
      <c r="P194" s="70" t="str">
        <f t="shared" si="90"/>
        <v/>
      </c>
      <c r="Q194" s="70" t="str">
        <f t="shared" si="90"/>
        <v/>
      </c>
      <c r="R194" s="70">
        <f t="shared" si="90"/>
        <v>8</v>
      </c>
      <c r="S194" s="70">
        <f t="shared" si="90"/>
        <v>8</v>
      </c>
      <c r="T194" s="70">
        <f t="shared" si="90"/>
        <v>8</v>
      </c>
      <c r="U194" s="70">
        <f t="shared" si="90"/>
        <v>8</v>
      </c>
      <c r="V194" s="70" t="str">
        <f t="shared" si="90"/>
        <v/>
      </c>
      <c r="W194" s="70" t="str">
        <f t="shared" si="90"/>
        <v/>
      </c>
      <c r="X194" s="70">
        <f t="shared" si="90"/>
        <v>8</v>
      </c>
      <c r="Y194" s="70">
        <f t="shared" si="90"/>
        <v>8</v>
      </c>
      <c r="Z194" s="70">
        <f t="shared" si="90"/>
        <v>8</v>
      </c>
      <c r="AA194" s="70">
        <f t="shared" si="90"/>
        <v>8</v>
      </c>
      <c r="AB194" s="70" t="str">
        <f t="shared" si="90"/>
        <v/>
      </c>
      <c r="AC194" s="70" t="str">
        <f t="shared" si="90"/>
        <v/>
      </c>
      <c r="AD194" s="70">
        <f t="shared" si="90"/>
        <v>8</v>
      </c>
      <c r="AE194" s="70">
        <f t="shared" si="90"/>
        <v>8</v>
      </c>
      <c r="AF194" s="70">
        <f t="shared" si="90"/>
        <v>8</v>
      </c>
      <c r="AG194" s="70">
        <f t="shared" si="90"/>
        <v>8</v>
      </c>
      <c r="AH194" s="70"/>
      <c r="AI194" s="70"/>
      <c r="AJ194" s="70"/>
      <c r="AK194" s="162"/>
      <c r="AL194" s="156"/>
      <c r="AM194" s="127"/>
      <c r="AN194" s="130"/>
      <c r="AO194" s="133"/>
      <c r="AP194" s="136"/>
      <c r="AQ194" s="136"/>
      <c r="AR194" s="124"/>
      <c r="AS194" s="124"/>
      <c r="AT194" s="124"/>
      <c r="AU194" s="124"/>
      <c r="AV194" s="124"/>
      <c r="AW194" s="124"/>
      <c r="AX194" s="124"/>
      <c r="AY194" s="95"/>
      <c r="AZ194" s="95"/>
      <c r="BA194" s="98"/>
    </row>
    <row r="195" spans="1:53" ht="12.75" customHeight="1" x14ac:dyDescent="0.25">
      <c r="A195" s="141"/>
      <c r="B195" s="144"/>
      <c r="C195" s="147"/>
      <c r="D195" s="150"/>
      <c r="E195" s="51"/>
      <c r="F195" s="42" t="str">
        <f t="shared" ref="F195:AJ195" si="91">IF(F196&gt;0,"НУ","")</f>
        <v/>
      </c>
      <c r="G195" s="72" t="str">
        <f t="shared" si="91"/>
        <v/>
      </c>
      <c r="H195" s="72" t="str">
        <f t="shared" si="91"/>
        <v/>
      </c>
      <c r="I195" s="72" t="str">
        <f t="shared" si="91"/>
        <v/>
      </c>
      <c r="J195" s="72" t="str">
        <f t="shared" si="91"/>
        <v/>
      </c>
      <c r="K195" s="72" t="str">
        <f t="shared" si="91"/>
        <v/>
      </c>
      <c r="L195" s="72" t="str">
        <f t="shared" si="91"/>
        <v/>
      </c>
      <c r="M195" s="72" t="str">
        <f t="shared" si="91"/>
        <v/>
      </c>
      <c r="N195" s="72" t="str">
        <f t="shared" si="91"/>
        <v/>
      </c>
      <c r="O195" s="72" t="str">
        <f t="shared" si="91"/>
        <v/>
      </c>
      <c r="P195" s="72" t="str">
        <f t="shared" si="91"/>
        <v/>
      </c>
      <c r="Q195" s="72" t="str">
        <f t="shared" si="91"/>
        <v/>
      </c>
      <c r="R195" s="72" t="str">
        <f t="shared" si="91"/>
        <v/>
      </c>
      <c r="S195" s="72" t="str">
        <f t="shared" si="91"/>
        <v/>
      </c>
      <c r="T195" s="72" t="str">
        <f t="shared" si="91"/>
        <v/>
      </c>
      <c r="U195" s="72" t="str">
        <f t="shared" si="91"/>
        <v/>
      </c>
      <c r="V195" s="72" t="str">
        <f t="shared" si="91"/>
        <v/>
      </c>
      <c r="W195" s="72" t="str">
        <f t="shared" si="91"/>
        <v/>
      </c>
      <c r="X195" s="72" t="str">
        <f t="shared" si="91"/>
        <v/>
      </c>
      <c r="Y195" s="72" t="str">
        <f t="shared" si="91"/>
        <v/>
      </c>
      <c r="Z195" s="72" t="str">
        <f t="shared" si="91"/>
        <v/>
      </c>
      <c r="AA195" s="72" t="str">
        <f t="shared" si="91"/>
        <v/>
      </c>
      <c r="AB195" s="72" t="str">
        <f t="shared" si="91"/>
        <v/>
      </c>
      <c r="AC195" s="72" t="str">
        <f t="shared" si="91"/>
        <v/>
      </c>
      <c r="AD195" s="72" t="str">
        <f t="shared" si="91"/>
        <v/>
      </c>
      <c r="AE195" s="72" t="str">
        <f t="shared" si="91"/>
        <v/>
      </c>
      <c r="AF195" s="72" t="str">
        <f t="shared" si="91"/>
        <v/>
      </c>
      <c r="AG195" s="72" t="str">
        <f t="shared" si="91"/>
        <v/>
      </c>
      <c r="AH195" s="72" t="str">
        <f t="shared" si="91"/>
        <v/>
      </c>
      <c r="AI195" s="72" t="str">
        <f t="shared" si="91"/>
        <v/>
      </c>
      <c r="AJ195" s="72" t="str">
        <f t="shared" si="91"/>
        <v/>
      </c>
      <c r="AK195" s="162"/>
      <c r="AL195" s="156"/>
      <c r="AM195" s="127"/>
      <c r="AN195" s="130"/>
      <c r="AO195" s="133"/>
      <c r="AP195" s="136"/>
      <c r="AQ195" s="136"/>
      <c r="AR195" s="124"/>
      <c r="AS195" s="124"/>
      <c r="AT195" s="124"/>
      <c r="AU195" s="124"/>
      <c r="AV195" s="124"/>
      <c r="AW195" s="124"/>
      <c r="AX195" s="124"/>
      <c r="AY195" s="95"/>
      <c r="AZ195" s="95"/>
      <c r="BA195" s="98"/>
    </row>
    <row r="196" spans="1:53" ht="13.5" customHeight="1" thickBot="1" x14ac:dyDescent="0.3">
      <c r="A196" s="142"/>
      <c r="B196" s="145"/>
      <c r="C196" s="148"/>
      <c r="D196" s="151"/>
      <c r="E196" s="52"/>
      <c r="F196" s="47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163"/>
      <c r="AL196" s="157"/>
      <c r="AM196" s="128"/>
      <c r="AN196" s="131"/>
      <c r="AO196" s="134"/>
      <c r="AP196" s="137"/>
      <c r="AQ196" s="137"/>
      <c r="AR196" s="125"/>
      <c r="AS196" s="125"/>
      <c r="AT196" s="125"/>
      <c r="AU196" s="125"/>
      <c r="AV196" s="125"/>
      <c r="AW196" s="125"/>
      <c r="AX196" s="125"/>
      <c r="AY196" s="96"/>
      <c r="AZ196" s="96"/>
      <c r="BA196" s="99"/>
    </row>
    <row r="197" spans="1:53" ht="12.75" customHeight="1" x14ac:dyDescent="0.25">
      <c r="A197" s="140">
        <v>47</v>
      </c>
      <c r="B197" s="143" t="str">
        <f>IFERROR(VLOOKUP($C197,[1]Списки!$A$1:$C$3999,2,0),"")</f>
        <v/>
      </c>
      <c r="C197" s="146"/>
      <c r="D197" s="149" t="str">
        <f>IFERROR(VLOOKUP($C197,[1]Списки!$A$1:$C$3999,3,0),"")</f>
        <v/>
      </c>
      <c r="E197" s="50"/>
      <c r="F197" s="34" t="str">
        <f>VLOOKUP(F$11,[1]Графік!$I$5:$L$32,3,0)</f>
        <v>Р</v>
      </c>
      <c r="G197" s="35" t="str">
        <f>VLOOKUP(G$11,[1]Графік!$I$5:$L$32,3,0)</f>
        <v>Р</v>
      </c>
      <c r="H197" s="35" t="str">
        <f>VLOOKUP(H$11,[1]Графік!$I$5:$L$32,3,0)</f>
        <v>Р</v>
      </c>
      <c r="I197" s="35" t="str">
        <f>VLOOKUP(I$11,[1]Графік!$I$5:$L$32,3,0)</f>
        <v>Р</v>
      </c>
      <c r="J197" s="35" t="str">
        <f>VLOOKUP(J$11,[1]Графік!$I$5:$L$32,3,0)</f>
        <v>ВВ</v>
      </c>
      <c r="K197" s="35" t="str">
        <f>VLOOKUP(K$11,[1]Графік!$I$5:$L$32,3,0)</f>
        <v>ВВ</v>
      </c>
      <c r="L197" s="35" t="str">
        <f>VLOOKUP(L$11,[1]Графік!$I$5:$L$32,3,0)</f>
        <v>Р</v>
      </c>
      <c r="M197" s="35" t="str">
        <f>VLOOKUP(M$11,[1]Графік!$I$5:$L$32,3,0)</f>
        <v>Р</v>
      </c>
      <c r="N197" s="35" t="str">
        <f>VLOOKUP(N$11,[1]Графік!$I$5:$L$32,3,0)</f>
        <v>Р</v>
      </c>
      <c r="O197" s="35" t="str">
        <f>VLOOKUP(O$11,[1]Графік!$I$5:$L$32,3,0)</f>
        <v>Р</v>
      </c>
      <c r="P197" s="35" t="str">
        <f>VLOOKUP(P$11,[1]Графік!$I$5:$L$32,3,0)</f>
        <v>ВВ</v>
      </c>
      <c r="Q197" s="35" t="str">
        <f>VLOOKUP(Q$11,[1]Графік!$I$5:$L$32,3,0)</f>
        <v>ВВ</v>
      </c>
      <c r="R197" s="35" t="str">
        <f>VLOOKUP(R$11,[1]Графік!$I$5:$L$32,3,0)</f>
        <v>Р</v>
      </c>
      <c r="S197" s="35" t="str">
        <f>VLOOKUP(S$11,[1]Графік!$I$5:$L$32,3,0)</f>
        <v>Р</v>
      </c>
      <c r="T197" s="35" t="str">
        <f>VLOOKUP(T$11,[1]Графік!$I$5:$L$32,3,0)</f>
        <v>Р</v>
      </c>
      <c r="U197" s="35" t="str">
        <f>VLOOKUP(U$11,[1]Графік!$I$5:$L$32,3,0)</f>
        <v>Р</v>
      </c>
      <c r="V197" s="35" t="str">
        <f>VLOOKUP(V$11,[1]Графік!$I$5:$L$32,3,0)</f>
        <v>ВВ</v>
      </c>
      <c r="W197" s="35" t="str">
        <f>VLOOKUP(W$11,[1]Графік!$I$5:$L$32,3,0)</f>
        <v>ВВ</v>
      </c>
      <c r="X197" s="35" t="str">
        <f>VLOOKUP(X$11,[1]Графік!$I$5:$L$32,3,0)</f>
        <v>Р</v>
      </c>
      <c r="Y197" s="35" t="str">
        <f>VLOOKUP(Y$11,[1]Графік!$I$5:$L$32,3,0)</f>
        <v>Р</v>
      </c>
      <c r="Z197" s="35" t="str">
        <f>VLOOKUP(Z$11,[1]Графік!$I$5:$L$32,3,0)</f>
        <v>Р</v>
      </c>
      <c r="AA197" s="35" t="str">
        <f>VLOOKUP(AA$11,[1]Графік!$I$5:$L$32,3,0)</f>
        <v>Р</v>
      </c>
      <c r="AB197" s="35" t="str">
        <f>VLOOKUP(AB$11,[1]Графік!$I$5:$L$32,3,0)</f>
        <v>ВВ</v>
      </c>
      <c r="AC197" s="35" t="str">
        <f>VLOOKUP(AC$11,[1]Графік!$I$5:$L$32,3,0)</f>
        <v>ВВ</v>
      </c>
      <c r="AD197" s="35" t="str">
        <f>VLOOKUP(AD$11,[1]Графік!$I$5:$L$32,3,0)</f>
        <v>Р</v>
      </c>
      <c r="AE197" s="35" t="str">
        <f>VLOOKUP(AE$11,[1]Графік!$I$5:$L$32,3,0)</f>
        <v>Р</v>
      </c>
      <c r="AF197" s="35" t="str">
        <f>VLOOKUP(AF$11,[1]Графік!$I$5:$L$32,3,0)</f>
        <v>Р</v>
      </c>
      <c r="AG197" s="35" t="str">
        <f>VLOOKUP(AG$11,[1]Графік!$I$5:$L$32,3,0)</f>
        <v>Р</v>
      </c>
      <c r="AH197" s="35"/>
      <c r="AI197" s="35"/>
      <c r="AJ197" s="35"/>
      <c r="AK197" s="162">
        <f ca="1">SUMIF($F197:$AJ200,"Р",$F198:$AJ198)</f>
        <v>160</v>
      </c>
      <c r="AL197" s="156">
        <f ca="1">SUMIF($F199:$AJ200,"НУ",$F200:$AJ200)</f>
        <v>0</v>
      </c>
      <c r="AM197" s="127">
        <f ca="1">SUMIF(F197:AJ200,"РВ",F198:AJ198)</f>
        <v>0</v>
      </c>
      <c r="AN197" s="130">
        <f ca="1">AK197+AL197+AM197</f>
        <v>160</v>
      </c>
      <c r="AO197" s="133">
        <f ca="1">AK197/8</f>
        <v>20</v>
      </c>
      <c r="AP197" s="136">
        <f>COUNTIF($F197:$AJ200,"=ВВ")</f>
        <v>8</v>
      </c>
      <c r="AQ197" s="136">
        <f>COUNTIF($F197:$AJ200,"=В")</f>
        <v>0</v>
      </c>
      <c r="AR197" s="124">
        <f>COUNTIF($F197:$AJ200,"=НА")</f>
        <v>0</v>
      </c>
      <c r="AS197" s="124">
        <f>COUNTIF(F197:AJ200,"=ТН")</f>
        <v>0</v>
      </c>
      <c r="AT197" s="124">
        <f>COUNTIF($F197:$AJ200,"=ВД")</f>
        <v>0</v>
      </c>
      <c r="AU197" s="124">
        <f>COUNTIF($F197:$AJ200,"=ВП")</f>
        <v>0</v>
      </c>
      <c r="AV197" s="124">
        <f>COUNTIF($F197:$AJ200,"=ДД")</f>
        <v>0</v>
      </c>
      <c r="AW197" s="124">
        <f>COUNTIF($F197:$AJ200,"=П")</f>
        <v>0</v>
      </c>
      <c r="AX197" s="124">
        <f>COUNTIF($F197:$AJ200,"=ПР")</f>
        <v>0</v>
      </c>
      <c r="AY197" s="95">
        <f>COUNTIF($F197:$AJ200,"=І")</f>
        <v>0</v>
      </c>
      <c r="AZ197" s="95">
        <f>COUNTIF($F197:$AJ200,"=НЗ")</f>
        <v>0</v>
      </c>
      <c r="BA197" s="97" t="str">
        <f>IF(C197&gt;1,[1]Графік!$L$36,"")</f>
        <v/>
      </c>
    </row>
    <row r="198" spans="1:53" ht="12.75" customHeight="1" x14ac:dyDescent="0.25">
      <c r="A198" s="141"/>
      <c r="B198" s="144"/>
      <c r="C198" s="147"/>
      <c r="D198" s="150"/>
      <c r="E198" s="51"/>
      <c r="F198" s="38">
        <f t="shared" ref="F198:AG198" si="92">IF(F197="Р",8,"")</f>
        <v>8</v>
      </c>
      <c r="G198" s="70">
        <f t="shared" si="92"/>
        <v>8</v>
      </c>
      <c r="H198" s="70">
        <f t="shared" si="92"/>
        <v>8</v>
      </c>
      <c r="I198" s="70">
        <f t="shared" si="92"/>
        <v>8</v>
      </c>
      <c r="J198" s="70" t="str">
        <f t="shared" si="92"/>
        <v/>
      </c>
      <c r="K198" s="70" t="str">
        <f t="shared" si="92"/>
        <v/>
      </c>
      <c r="L198" s="70">
        <f t="shared" si="92"/>
        <v>8</v>
      </c>
      <c r="M198" s="70">
        <f t="shared" si="92"/>
        <v>8</v>
      </c>
      <c r="N198" s="70">
        <f t="shared" si="92"/>
        <v>8</v>
      </c>
      <c r="O198" s="70">
        <f t="shared" si="92"/>
        <v>8</v>
      </c>
      <c r="P198" s="70" t="str">
        <f t="shared" si="92"/>
        <v/>
      </c>
      <c r="Q198" s="70" t="str">
        <f t="shared" si="92"/>
        <v/>
      </c>
      <c r="R198" s="70">
        <f t="shared" si="92"/>
        <v>8</v>
      </c>
      <c r="S198" s="70">
        <f t="shared" si="92"/>
        <v>8</v>
      </c>
      <c r="T198" s="70">
        <f t="shared" si="92"/>
        <v>8</v>
      </c>
      <c r="U198" s="70">
        <f t="shared" si="92"/>
        <v>8</v>
      </c>
      <c r="V198" s="70" t="str">
        <f t="shared" si="92"/>
        <v/>
      </c>
      <c r="W198" s="70" t="str">
        <f t="shared" si="92"/>
        <v/>
      </c>
      <c r="X198" s="70">
        <f t="shared" si="92"/>
        <v>8</v>
      </c>
      <c r="Y198" s="70">
        <f t="shared" si="92"/>
        <v>8</v>
      </c>
      <c r="Z198" s="70">
        <f t="shared" si="92"/>
        <v>8</v>
      </c>
      <c r="AA198" s="70">
        <f t="shared" si="92"/>
        <v>8</v>
      </c>
      <c r="AB198" s="70" t="str">
        <f t="shared" si="92"/>
        <v/>
      </c>
      <c r="AC198" s="70" t="str">
        <f t="shared" si="92"/>
        <v/>
      </c>
      <c r="AD198" s="70">
        <f t="shared" si="92"/>
        <v>8</v>
      </c>
      <c r="AE198" s="70">
        <f t="shared" si="92"/>
        <v>8</v>
      </c>
      <c r="AF198" s="70">
        <f t="shared" si="92"/>
        <v>8</v>
      </c>
      <c r="AG198" s="70">
        <f t="shared" si="92"/>
        <v>8</v>
      </c>
      <c r="AH198" s="70"/>
      <c r="AI198" s="70"/>
      <c r="AJ198" s="70"/>
      <c r="AK198" s="162"/>
      <c r="AL198" s="156"/>
      <c r="AM198" s="127"/>
      <c r="AN198" s="130"/>
      <c r="AO198" s="133"/>
      <c r="AP198" s="136"/>
      <c r="AQ198" s="136"/>
      <c r="AR198" s="124"/>
      <c r="AS198" s="124"/>
      <c r="AT198" s="124"/>
      <c r="AU198" s="124"/>
      <c r="AV198" s="124"/>
      <c r="AW198" s="124"/>
      <c r="AX198" s="124"/>
      <c r="AY198" s="95"/>
      <c r="AZ198" s="95"/>
      <c r="BA198" s="98"/>
    </row>
    <row r="199" spans="1:53" ht="12.75" customHeight="1" x14ac:dyDescent="0.25">
      <c r="A199" s="141"/>
      <c r="B199" s="144"/>
      <c r="C199" s="147"/>
      <c r="D199" s="150"/>
      <c r="E199" s="51"/>
      <c r="F199" s="42" t="str">
        <f t="shared" ref="F199:AJ199" si="93">IF(F200&gt;0,"НУ","")</f>
        <v/>
      </c>
      <c r="G199" s="72" t="str">
        <f t="shared" si="93"/>
        <v/>
      </c>
      <c r="H199" s="72" t="str">
        <f t="shared" si="93"/>
        <v/>
      </c>
      <c r="I199" s="72" t="str">
        <f t="shared" si="93"/>
        <v/>
      </c>
      <c r="J199" s="72" t="str">
        <f t="shared" si="93"/>
        <v/>
      </c>
      <c r="K199" s="72" t="str">
        <f t="shared" si="93"/>
        <v/>
      </c>
      <c r="L199" s="72" t="str">
        <f t="shared" si="93"/>
        <v/>
      </c>
      <c r="M199" s="72" t="str">
        <f t="shared" si="93"/>
        <v/>
      </c>
      <c r="N199" s="72" t="str">
        <f t="shared" si="93"/>
        <v/>
      </c>
      <c r="O199" s="72" t="str">
        <f t="shared" si="93"/>
        <v/>
      </c>
      <c r="P199" s="72" t="str">
        <f t="shared" si="93"/>
        <v/>
      </c>
      <c r="Q199" s="72" t="str">
        <f t="shared" si="93"/>
        <v/>
      </c>
      <c r="R199" s="72" t="str">
        <f t="shared" si="93"/>
        <v/>
      </c>
      <c r="S199" s="72" t="str">
        <f t="shared" si="93"/>
        <v/>
      </c>
      <c r="T199" s="72" t="str">
        <f t="shared" si="93"/>
        <v/>
      </c>
      <c r="U199" s="72" t="str">
        <f t="shared" si="93"/>
        <v/>
      </c>
      <c r="V199" s="72" t="str">
        <f t="shared" si="93"/>
        <v/>
      </c>
      <c r="W199" s="72" t="str">
        <f t="shared" si="93"/>
        <v/>
      </c>
      <c r="X199" s="72" t="str">
        <f t="shared" si="93"/>
        <v/>
      </c>
      <c r="Y199" s="72" t="str">
        <f t="shared" si="93"/>
        <v/>
      </c>
      <c r="Z199" s="72" t="str">
        <f t="shared" si="93"/>
        <v/>
      </c>
      <c r="AA199" s="72" t="str">
        <f t="shared" si="93"/>
        <v/>
      </c>
      <c r="AB199" s="72" t="str">
        <f t="shared" si="93"/>
        <v/>
      </c>
      <c r="AC199" s="72" t="str">
        <f t="shared" si="93"/>
        <v/>
      </c>
      <c r="AD199" s="72" t="str">
        <f t="shared" si="93"/>
        <v/>
      </c>
      <c r="AE199" s="72" t="str">
        <f t="shared" si="93"/>
        <v/>
      </c>
      <c r="AF199" s="72" t="str">
        <f t="shared" si="93"/>
        <v/>
      </c>
      <c r="AG199" s="72" t="str">
        <f t="shared" si="93"/>
        <v/>
      </c>
      <c r="AH199" s="72" t="str">
        <f t="shared" si="93"/>
        <v/>
      </c>
      <c r="AI199" s="72" t="str">
        <f t="shared" si="93"/>
        <v/>
      </c>
      <c r="AJ199" s="72" t="str">
        <f t="shared" si="93"/>
        <v/>
      </c>
      <c r="AK199" s="162"/>
      <c r="AL199" s="156"/>
      <c r="AM199" s="127"/>
      <c r="AN199" s="130"/>
      <c r="AO199" s="133"/>
      <c r="AP199" s="136"/>
      <c r="AQ199" s="136"/>
      <c r="AR199" s="124"/>
      <c r="AS199" s="124"/>
      <c r="AT199" s="124"/>
      <c r="AU199" s="124"/>
      <c r="AV199" s="124"/>
      <c r="AW199" s="124"/>
      <c r="AX199" s="124"/>
      <c r="AY199" s="95"/>
      <c r="AZ199" s="95"/>
      <c r="BA199" s="98"/>
    </row>
    <row r="200" spans="1:53" ht="13.5" customHeight="1" thickBot="1" x14ac:dyDescent="0.3">
      <c r="A200" s="142"/>
      <c r="B200" s="145"/>
      <c r="C200" s="148"/>
      <c r="D200" s="151"/>
      <c r="E200" s="52"/>
      <c r="F200" s="47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163"/>
      <c r="AL200" s="157"/>
      <c r="AM200" s="128"/>
      <c r="AN200" s="131"/>
      <c r="AO200" s="134"/>
      <c r="AP200" s="137"/>
      <c r="AQ200" s="137"/>
      <c r="AR200" s="125"/>
      <c r="AS200" s="125"/>
      <c r="AT200" s="125"/>
      <c r="AU200" s="125"/>
      <c r="AV200" s="125"/>
      <c r="AW200" s="125"/>
      <c r="AX200" s="125"/>
      <c r="AY200" s="96"/>
      <c r="AZ200" s="96"/>
      <c r="BA200" s="99"/>
    </row>
    <row r="201" spans="1:53" ht="12.75" customHeight="1" x14ac:dyDescent="0.25">
      <c r="A201" s="140">
        <v>48</v>
      </c>
      <c r="B201" s="143" t="str">
        <f>IFERROR(VLOOKUP($C201,[1]Списки!$A$1:$C$3999,2,0),"")</f>
        <v/>
      </c>
      <c r="C201" s="146"/>
      <c r="D201" s="149" t="str">
        <f>IFERROR(VLOOKUP($C201,[1]Списки!$A$1:$C$3999,3,0),"")</f>
        <v/>
      </c>
      <c r="E201" s="50"/>
      <c r="F201" s="34" t="str">
        <f>VLOOKUP(F$11,[1]Графік!$I$5:$L$32,3,0)</f>
        <v>Р</v>
      </c>
      <c r="G201" s="35" t="str">
        <f>VLOOKUP(G$11,[1]Графік!$I$5:$L$32,3,0)</f>
        <v>Р</v>
      </c>
      <c r="H201" s="35" t="str">
        <f>VLOOKUP(H$11,[1]Графік!$I$5:$L$32,3,0)</f>
        <v>Р</v>
      </c>
      <c r="I201" s="35" t="str">
        <f>VLOOKUP(I$11,[1]Графік!$I$5:$L$32,3,0)</f>
        <v>Р</v>
      </c>
      <c r="J201" s="35" t="str">
        <f>VLOOKUP(J$11,[1]Графік!$I$5:$L$32,3,0)</f>
        <v>ВВ</v>
      </c>
      <c r="K201" s="35" t="str">
        <f>VLOOKUP(K$11,[1]Графік!$I$5:$L$32,3,0)</f>
        <v>ВВ</v>
      </c>
      <c r="L201" s="35" t="str">
        <f>VLOOKUP(L$11,[1]Графік!$I$5:$L$32,3,0)</f>
        <v>Р</v>
      </c>
      <c r="M201" s="35" t="str">
        <f>VLOOKUP(M$11,[1]Графік!$I$5:$L$32,3,0)</f>
        <v>Р</v>
      </c>
      <c r="N201" s="35" t="str">
        <f>VLOOKUP(N$11,[1]Графік!$I$5:$L$32,3,0)</f>
        <v>Р</v>
      </c>
      <c r="O201" s="35" t="str">
        <f>VLOOKUP(O$11,[1]Графік!$I$5:$L$32,3,0)</f>
        <v>Р</v>
      </c>
      <c r="P201" s="35" t="str">
        <f>VLOOKUP(P$11,[1]Графік!$I$5:$L$32,3,0)</f>
        <v>ВВ</v>
      </c>
      <c r="Q201" s="35" t="str">
        <f>VLOOKUP(Q$11,[1]Графік!$I$5:$L$32,3,0)</f>
        <v>ВВ</v>
      </c>
      <c r="R201" s="35" t="str">
        <f>VLOOKUP(R$11,[1]Графік!$I$5:$L$32,3,0)</f>
        <v>Р</v>
      </c>
      <c r="S201" s="35" t="str">
        <f>VLOOKUP(S$11,[1]Графік!$I$5:$L$32,3,0)</f>
        <v>Р</v>
      </c>
      <c r="T201" s="35" t="str">
        <f>VLOOKUP(T$11,[1]Графік!$I$5:$L$32,3,0)</f>
        <v>Р</v>
      </c>
      <c r="U201" s="35" t="str">
        <f>VLOOKUP(U$11,[1]Графік!$I$5:$L$32,3,0)</f>
        <v>Р</v>
      </c>
      <c r="V201" s="35" t="str">
        <f>VLOOKUP(V$11,[1]Графік!$I$5:$L$32,3,0)</f>
        <v>ВВ</v>
      </c>
      <c r="W201" s="35" t="str">
        <f>VLOOKUP(W$11,[1]Графік!$I$5:$L$32,3,0)</f>
        <v>ВВ</v>
      </c>
      <c r="X201" s="35" t="str">
        <f>VLOOKUP(X$11,[1]Графік!$I$5:$L$32,3,0)</f>
        <v>Р</v>
      </c>
      <c r="Y201" s="35" t="str">
        <f>VLOOKUP(Y$11,[1]Графік!$I$5:$L$32,3,0)</f>
        <v>Р</v>
      </c>
      <c r="Z201" s="35" t="str">
        <f>VLOOKUP(Z$11,[1]Графік!$I$5:$L$32,3,0)</f>
        <v>Р</v>
      </c>
      <c r="AA201" s="35" t="str">
        <f>VLOOKUP(AA$11,[1]Графік!$I$5:$L$32,3,0)</f>
        <v>Р</v>
      </c>
      <c r="AB201" s="35" t="str">
        <f>VLOOKUP(AB$11,[1]Графік!$I$5:$L$32,3,0)</f>
        <v>ВВ</v>
      </c>
      <c r="AC201" s="35" t="str">
        <f>VLOOKUP(AC$11,[1]Графік!$I$5:$L$32,3,0)</f>
        <v>ВВ</v>
      </c>
      <c r="AD201" s="35" t="str">
        <f>VLOOKUP(AD$11,[1]Графік!$I$5:$L$32,3,0)</f>
        <v>Р</v>
      </c>
      <c r="AE201" s="35" t="str">
        <f>VLOOKUP(AE$11,[1]Графік!$I$5:$L$32,3,0)</f>
        <v>Р</v>
      </c>
      <c r="AF201" s="35" t="str">
        <f>VLOOKUP(AF$11,[1]Графік!$I$5:$L$32,3,0)</f>
        <v>Р</v>
      </c>
      <c r="AG201" s="35" t="str">
        <f>VLOOKUP(AG$11,[1]Графік!$I$5:$L$32,3,0)</f>
        <v>Р</v>
      </c>
      <c r="AH201" s="35"/>
      <c r="AI201" s="35"/>
      <c r="AJ201" s="35"/>
      <c r="AK201" s="162">
        <f ca="1">SUMIF($F201:$AJ204,"Р",$F202:$AJ202)</f>
        <v>160</v>
      </c>
      <c r="AL201" s="156">
        <f ca="1">SUMIF($F203:$AJ204,"НУ",$F204:$AJ204)</f>
        <v>0</v>
      </c>
      <c r="AM201" s="127">
        <f ca="1">SUMIF(F201:AJ204,"РВ",F202:AJ202)</f>
        <v>0</v>
      </c>
      <c r="AN201" s="130">
        <f ca="1">AK201+AL201+AM201</f>
        <v>160</v>
      </c>
      <c r="AO201" s="133">
        <f ca="1">AK201/8</f>
        <v>20</v>
      </c>
      <c r="AP201" s="136">
        <f>COUNTIF($F201:$AJ204,"=ВВ")</f>
        <v>8</v>
      </c>
      <c r="AQ201" s="136">
        <f>COUNTIF($F201:$AJ204,"=В")</f>
        <v>0</v>
      </c>
      <c r="AR201" s="124">
        <f>COUNTIF($F201:$AJ204,"=НА")</f>
        <v>0</v>
      </c>
      <c r="AS201" s="124">
        <f>COUNTIF(F201:AJ204,"=ТН")</f>
        <v>0</v>
      </c>
      <c r="AT201" s="124">
        <f>COUNTIF($F201:$AJ204,"=ВД")</f>
        <v>0</v>
      </c>
      <c r="AU201" s="124">
        <f>COUNTIF($F201:$AJ204,"=ВП")</f>
        <v>0</v>
      </c>
      <c r="AV201" s="124">
        <f>COUNTIF($F201:$AJ204,"=ДД")</f>
        <v>0</v>
      </c>
      <c r="AW201" s="124">
        <f>COUNTIF($F201:$AJ204,"=П")</f>
        <v>0</v>
      </c>
      <c r="AX201" s="124">
        <f>COUNTIF($F201:$AJ204,"=ПР")</f>
        <v>0</v>
      </c>
      <c r="AY201" s="95">
        <f>COUNTIF($F201:$AJ204,"=І")</f>
        <v>0</v>
      </c>
      <c r="AZ201" s="95">
        <f>COUNTIF($F201:$AJ204,"=НЗ")</f>
        <v>0</v>
      </c>
      <c r="BA201" s="97" t="str">
        <f>IF(C201&gt;1,[1]Графік!$L$36,"")</f>
        <v/>
      </c>
    </row>
    <row r="202" spans="1:53" ht="12.75" customHeight="1" x14ac:dyDescent="0.25">
      <c r="A202" s="141"/>
      <c r="B202" s="144"/>
      <c r="C202" s="147"/>
      <c r="D202" s="150"/>
      <c r="E202" s="51"/>
      <c r="F202" s="38">
        <f t="shared" ref="F202:AG202" si="94">IF(F201="Р",8,"")</f>
        <v>8</v>
      </c>
      <c r="G202" s="70">
        <f t="shared" si="94"/>
        <v>8</v>
      </c>
      <c r="H202" s="70">
        <f t="shared" si="94"/>
        <v>8</v>
      </c>
      <c r="I202" s="70">
        <f t="shared" si="94"/>
        <v>8</v>
      </c>
      <c r="J202" s="70" t="str">
        <f t="shared" si="94"/>
        <v/>
      </c>
      <c r="K202" s="70" t="str">
        <f t="shared" si="94"/>
        <v/>
      </c>
      <c r="L202" s="70">
        <f t="shared" si="94"/>
        <v>8</v>
      </c>
      <c r="M202" s="70">
        <f t="shared" si="94"/>
        <v>8</v>
      </c>
      <c r="N202" s="70">
        <f t="shared" si="94"/>
        <v>8</v>
      </c>
      <c r="O202" s="70">
        <f t="shared" si="94"/>
        <v>8</v>
      </c>
      <c r="P202" s="70" t="str">
        <f t="shared" si="94"/>
        <v/>
      </c>
      <c r="Q202" s="70" t="str">
        <f t="shared" si="94"/>
        <v/>
      </c>
      <c r="R202" s="70">
        <f t="shared" si="94"/>
        <v>8</v>
      </c>
      <c r="S202" s="70">
        <f t="shared" si="94"/>
        <v>8</v>
      </c>
      <c r="T202" s="70">
        <f t="shared" si="94"/>
        <v>8</v>
      </c>
      <c r="U202" s="70">
        <f t="shared" si="94"/>
        <v>8</v>
      </c>
      <c r="V202" s="70" t="str">
        <f t="shared" si="94"/>
        <v/>
      </c>
      <c r="W202" s="70" t="str">
        <f t="shared" si="94"/>
        <v/>
      </c>
      <c r="X202" s="70">
        <f t="shared" si="94"/>
        <v>8</v>
      </c>
      <c r="Y202" s="70">
        <f t="shared" si="94"/>
        <v>8</v>
      </c>
      <c r="Z202" s="70">
        <f t="shared" si="94"/>
        <v>8</v>
      </c>
      <c r="AA202" s="70">
        <f t="shared" si="94"/>
        <v>8</v>
      </c>
      <c r="AB202" s="70" t="str">
        <f t="shared" si="94"/>
        <v/>
      </c>
      <c r="AC202" s="70" t="str">
        <f t="shared" si="94"/>
        <v/>
      </c>
      <c r="AD202" s="70">
        <f t="shared" si="94"/>
        <v>8</v>
      </c>
      <c r="AE202" s="70">
        <f t="shared" si="94"/>
        <v>8</v>
      </c>
      <c r="AF202" s="70">
        <f t="shared" si="94"/>
        <v>8</v>
      </c>
      <c r="AG202" s="70">
        <f t="shared" si="94"/>
        <v>8</v>
      </c>
      <c r="AH202" s="70"/>
      <c r="AI202" s="70"/>
      <c r="AJ202" s="70"/>
      <c r="AK202" s="162"/>
      <c r="AL202" s="156"/>
      <c r="AM202" s="127"/>
      <c r="AN202" s="130"/>
      <c r="AO202" s="133"/>
      <c r="AP202" s="136"/>
      <c r="AQ202" s="136"/>
      <c r="AR202" s="124"/>
      <c r="AS202" s="124"/>
      <c r="AT202" s="124"/>
      <c r="AU202" s="124"/>
      <c r="AV202" s="124"/>
      <c r="AW202" s="124"/>
      <c r="AX202" s="124"/>
      <c r="AY202" s="95"/>
      <c r="AZ202" s="95"/>
      <c r="BA202" s="98"/>
    </row>
    <row r="203" spans="1:53" ht="12.75" customHeight="1" x14ac:dyDescent="0.25">
      <c r="A203" s="141"/>
      <c r="B203" s="144"/>
      <c r="C203" s="147"/>
      <c r="D203" s="150"/>
      <c r="E203" s="51"/>
      <c r="F203" s="42" t="str">
        <f t="shared" ref="F203:AJ203" si="95">IF(F204&gt;0,"НУ","")</f>
        <v/>
      </c>
      <c r="G203" s="72" t="str">
        <f t="shared" si="95"/>
        <v/>
      </c>
      <c r="H203" s="72" t="str">
        <f t="shared" si="95"/>
        <v/>
      </c>
      <c r="I203" s="72" t="str">
        <f t="shared" si="95"/>
        <v/>
      </c>
      <c r="J203" s="72" t="str">
        <f t="shared" si="95"/>
        <v/>
      </c>
      <c r="K203" s="72" t="str">
        <f t="shared" si="95"/>
        <v/>
      </c>
      <c r="L203" s="72" t="str">
        <f t="shared" si="95"/>
        <v/>
      </c>
      <c r="M203" s="72" t="str">
        <f t="shared" si="95"/>
        <v/>
      </c>
      <c r="N203" s="72" t="str">
        <f t="shared" si="95"/>
        <v/>
      </c>
      <c r="O203" s="72" t="str">
        <f t="shared" si="95"/>
        <v/>
      </c>
      <c r="P203" s="72" t="str">
        <f t="shared" si="95"/>
        <v/>
      </c>
      <c r="Q203" s="72" t="str">
        <f t="shared" si="95"/>
        <v/>
      </c>
      <c r="R203" s="72" t="str">
        <f t="shared" si="95"/>
        <v/>
      </c>
      <c r="S203" s="72" t="str">
        <f t="shared" si="95"/>
        <v/>
      </c>
      <c r="T203" s="72" t="str">
        <f t="shared" si="95"/>
        <v/>
      </c>
      <c r="U203" s="72" t="str">
        <f t="shared" si="95"/>
        <v/>
      </c>
      <c r="V203" s="72" t="str">
        <f t="shared" si="95"/>
        <v/>
      </c>
      <c r="W203" s="72" t="str">
        <f t="shared" si="95"/>
        <v/>
      </c>
      <c r="X203" s="72" t="str">
        <f t="shared" si="95"/>
        <v/>
      </c>
      <c r="Y203" s="72" t="str">
        <f t="shared" si="95"/>
        <v/>
      </c>
      <c r="Z203" s="72" t="str">
        <f t="shared" si="95"/>
        <v/>
      </c>
      <c r="AA203" s="72" t="str">
        <f t="shared" si="95"/>
        <v/>
      </c>
      <c r="AB203" s="72" t="str">
        <f t="shared" si="95"/>
        <v/>
      </c>
      <c r="AC203" s="72" t="str">
        <f t="shared" si="95"/>
        <v/>
      </c>
      <c r="AD203" s="72" t="str">
        <f t="shared" si="95"/>
        <v/>
      </c>
      <c r="AE203" s="72" t="str">
        <f t="shared" si="95"/>
        <v/>
      </c>
      <c r="AF203" s="72" t="str">
        <f t="shared" si="95"/>
        <v/>
      </c>
      <c r="AG203" s="72" t="str">
        <f t="shared" si="95"/>
        <v/>
      </c>
      <c r="AH203" s="72" t="str">
        <f t="shared" si="95"/>
        <v/>
      </c>
      <c r="AI203" s="72" t="str">
        <f t="shared" si="95"/>
        <v/>
      </c>
      <c r="AJ203" s="72" t="str">
        <f t="shared" si="95"/>
        <v/>
      </c>
      <c r="AK203" s="162"/>
      <c r="AL203" s="156"/>
      <c r="AM203" s="127"/>
      <c r="AN203" s="130"/>
      <c r="AO203" s="133"/>
      <c r="AP203" s="136"/>
      <c r="AQ203" s="136"/>
      <c r="AR203" s="124"/>
      <c r="AS203" s="124"/>
      <c r="AT203" s="124"/>
      <c r="AU203" s="124"/>
      <c r="AV203" s="124"/>
      <c r="AW203" s="124"/>
      <c r="AX203" s="124"/>
      <c r="AY203" s="95"/>
      <c r="AZ203" s="95"/>
      <c r="BA203" s="98"/>
    </row>
    <row r="204" spans="1:53" ht="13.5" customHeight="1" thickBot="1" x14ac:dyDescent="0.3">
      <c r="A204" s="142"/>
      <c r="B204" s="145"/>
      <c r="C204" s="148"/>
      <c r="D204" s="151"/>
      <c r="E204" s="52"/>
      <c r="F204" s="47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163"/>
      <c r="AL204" s="157"/>
      <c r="AM204" s="128"/>
      <c r="AN204" s="131"/>
      <c r="AO204" s="134"/>
      <c r="AP204" s="137"/>
      <c r="AQ204" s="137"/>
      <c r="AR204" s="125"/>
      <c r="AS204" s="125"/>
      <c r="AT204" s="125"/>
      <c r="AU204" s="125"/>
      <c r="AV204" s="125"/>
      <c r="AW204" s="125"/>
      <c r="AX204" s="125"/>
      <c r="AY204" s="96"/>
      <c r="AZ204" s="96"/>
      <c r="BA204" s="99"/>
    </row>
    <row r="205" spans="1:53" ht="12.75" customHeight="1" x14ac:dyDescent="0.25">
      <c r="A205" s="140">
        <v>49</v>
      </c>
      <c r="B205" s="143" t="str">
        <f>IFERROR(VLOOKUP($C205,[1]Списки!$A$1:$C$3999,2,0),"")</f>
        <v/>
      </c>
      <c r="C205" s="146"/>
      <c r="D205" s="149" t="str">
        <f>IFERROR(VLOOKUP($C205,[1]Списки!$A$1:$C$3999,3,0),"")</f>
        <v/>
      </c>
      <c r="E205" s="50"/>
      <c r="F205" s="34" t="str">
        <f>VLOOKUP(F$11,[1]Графік!$I$5:$L$32,3,0)</f>
        <v>Р</v>
      </c>
      <c r="G205" s="35" t="str">
        <f>VLOOKUP(G$11,[1]Графік!$I$5:$L$32,3,0)</f>
        <v>Р</v>
      </c>
      <c r="H205" s="35" t="str">
        <f>VLOOKUP(H$11,[1]Графік!$I$5:$L$32,3,0)</f>
        <v>Р</v>
      </c>
      <c r="I205" s="35" t="str">
        <f>VLOOKUP(I$11,[1]Графік!$I$5:$L$32,3,0)</f>
        <v>Р</v>
      </c>
      <c r="J205" s="35" t="str">
        <f>VLOOKUP(J$11,[1]Графік!$I$5:$L$32,3,0)</f>
        <v>ВВ</v>
      </c>
      <c r="K205" s="35" t="str">
        <f>VLOOKUP(K$11,[1]Графік!$I$5:$L$32,3,0)</f>
        <v>ВВ</v>
      </c>
      <c r="L205" s="35" t="str">
        <f>VLOOKUP(L$11,[1]Графік!$I$5:$L$32,3,0)</f>
        <v>Р</v>
      </c>
      <c r="M205" s="35" t="str">
        <f>VLOOKUP(M$11,[1]Графік!$I$5:$L$32,3,0)</f>
        <v>Р</v>
      </c>
      <c r="N205" s="35" t="str">
        <f>VLOOKUP(N$11,[1]Графік!$I$5:$L$32,3,0)</f>
        <v>Р</v>
      </c>
      <c r="O205" s="35" t="str">
        <f>VLOOKUP(O$11,[1]Графік!$I$5:$L$32,3,0)</f>
        <v>Р</v>
      </c>
      <c r="P205" s="35" t="str">
        <f>VLOOKUP(P$11,[1]Графік!$I$5:$L$32,3,0)</f>
        <v>ВВ</v>
      </c>
      <c r="Q205" s="35" t="str">
        <f>VLOOKUP(Q$11,[1]Графік!$I$5:$L$32,3,0)</f>
        <v>ВВ</v>
      </c>
      <c r="R205" s="35" t="str">
        <f>VLOOKUP(R$11,[1]Графік!$I$5:$L$32,3,0)</f>
        <v>Р</v>
      </c>
      <c r="S205" s="35" t="str">
        <f>VLOOKUP(S$11,[1]Графік!$I$5:$L$32,3,0)</f>
        <v>Р</v>
      </c>
      <c r="T205" s="35" t="str">
        <f>VLOOKUP(T$11,[1]Графік!$I$5:$L$32,3,0)</f>
        <v>Р</v>
      </c>
      <c r="U205" s="35" t="str">
        <f>VLOOKUP(U$11,[1]Графік!$I$5:$L$32,3,0)</f>
        <v>Р</v>
      </c>
      <c r="V205" s="35" t="str">
        <f>VLOOKUP(V$11,[1]Графік!$I$5:$L$32,3,0)</f>
        <v>ВВ</v>
      </c>
      <c r="W205" s="35" t="str">
        <f>VLOOKUP(W$11,[1]Графік!$I$5:$L$32,3,0)</f>
        <v>ВВ</v>
      </c>
      <c r="X205" s="35" t="str">
        <f>VLOOKUP(X$11,[1]Графік!$I$5:$L$32,3,0)</f>
        <v>Р</v>
      </c>
      <c r="Y205" s="35" t="str">
        <f>VLOOKUP(Y$11,[1]Графік!$I$5:$L$32,3,0)</f>
        <v>Р</v>
      </c>
      <c r="Z205" s="35" t="str">
        <f>VLOOKUP(Z$11,[1]Графік!$I$5:$L$32,3,0)</f>
        <v>Р</v>
      </c>
      <c r="AA205" s="35" t="str">
        <f>VLOOKUP(AA$11,[1]Графік!$I$5:$L$32,3,0)</f>
        <v>Р</v>
      </c>
      <c r="AB205" s="35" t="str">
        <f>VLOOKUP(AB$11,[1]Графік!$I$5:$L$32,3,0)</f>
        <v>ВВ</v>
      </c>
      <c r="AC205" s="35" t="str">
        <f>VLOOKUP(AC$11,[1]Графік!$I$5:$L$32,3,0)</f>
        <v>ВВ</v>
      </c>
      <c r="AD205" s="35" t="str">
        <f>VLOOKUP(AD$11,[1]Графік!$I$5:$L$32,3,0)</f>
        <v>Р</v>
      </c>
      <c r="AE205" s="35" t="str">
        <f>VLOOKUP(AE$11,[1]Графік!$I$5:$L$32,3,0)</f>
        <v>Р</v>
      </c>
      <c r="AF205" s="35" t="str">
        <f>VLOOKUP(AF$11,[1]Графік!$I$5:$L$32,3,0)</f>
        <v>Р</v>
      </c>
      <c r="AG205" s="35" t="str">
        <f>VLOOKUP(AG$11,[1]Графік!$I$5:$L$32,3,0)</f>
        <v>Р</v>
      </c>
      <c r="AH205" s="35"/>
      <c r="AI205" s="35"/>
      <c r="AJ205" s="35"/>
      <c r="AK205" s="162">
        <f ca="1">SUMIF($F205:$AJ208,"Р",$F206:$AJ206)</f>
        <v>160</v>
      </c>
      <c r="AL205" s="156">
        <f ca="1">SUMIF($F207:$AJ208,"НУ",$F208:$AJ208)</f>
        <v>0</v>
      </c>
      <c r="AM205" s="127">
        <f ca="1">SUMIF(F205:AJ208,"РВ",F206:AJ206)</f>
        <v>0</v>
      </c>
      <c r="AN205" s="130">
        <f ca="1">AK205+AL205+AM205</f>
        <v>160</v>
      </c>
      <c r="AO205" s="133">
        <f ca="1">AK205/8</f>
        <v>20</v>
      </c>
      <c r="AP205" s="136">
        <f>COUNTIF($F205:$AJ208,"=ВВ")</f>
        <v>8</v>
      </c>
      <c r="AQ205" s="136">
        <f>COUNTIF($F205:$AJ208,"=В")</f>
        <v>0</v>
      </c>
      <c r="AR205" s="124">
        <f>COUNTIF($F205:$AJ208,"=НА")</f>
        <v>0</v>
      </c>
      <c r="AS205" s="124">
        <f>COUNTIF(F205:AJ208,"=ТН")</f>
        <v>0</v>
      </c>
      <c r="AT205" s="124">
        <f>COUNTIF($F205:$AJ208,"=ВД")</f>
        <v>0</v>
      </c>
      <c r="AU205" s="124">
        <f>COUNTIF($F205:$AJ208,"=ВП")</f>
        <v>0</v>
      </c>
      <c r="AV205" s="124">
        <f>COUNTIF($F205:$AJ208,"=ДД")</f>
        <v>0</v>
      </c>
      <c r="AW205" s="124">
        <f>COUNTIF($F205:$AJ208,"=П")</f>
        <v>0</v>
      </c>
      <c r="AX205" s="124">
        <f>COUNTIF($F205:$AJ208,"=ПР")</f>
        <v>0</v>
      </c>
      <c r="AY205" s="95">
        <f>COUNTIF($F205:$AJ208,"=І")</f>
        <v>0</v>
      </c>
      <c r="AZ205" s="95">
        <f>COUNTIF($F205:$AJ208,"=НЗ")</f>
        <v>0</v>
      </c>
      <c r="BA205" s="97" t="str">
        <f>IF(C205&gt;1,[1]Графік!$L$36,"")</f>
        <v/>
      </c>
    </row>
    <row r="206" spans="1:53" ht="12.75" customHeight="1" x14ac:dyDescent="0.25">
      <c r="A206" s="141"/>
      <c r="B206" s="144"/>
      <c r="C206" s="147"/>
      <c r="D206" s="150"/>
      <c r="E206" s="51"/>
      <c r="F206" s="38">
        <f t="shared" ref="F206:AG206" si="96">IF(F205="Р",8,"")</f>
        <v>8</v>
      </c>
      <c r="G206" s="70">
        <f t="shared" si="96"/>
        <v>8</v>
      </c>
      <c r="H206" s="70">
        <f t="shared" si="96"/>
        <v>8</v>
      </c>
      <c r="I206" s="70">
        <f t="shared" si="96"/>
        <v>8</v>
      </c>
      <c r="J206" s="70" t="str">
        <f t="shared" si="96"/>
        <v/>
      </c>
      <c r="K206" s="70" t="str">
        <f t="shared" si="96"/>
        <v/>
      </c>
      <c r="L206" s="70">
        <f t="shared" si="96"/>
        <v>8</v>
      </c>
      <c r="M206" s="70">
        <f t="shared" si="96"/>
        <v>8</v>
      </c>
      <c r="N206" s="70">
        <f t="shared" si="96"/>
        <v>8</v>
      </c>
      <c r="O206" s="70">
        <f t="shared" si="96"/>
        <v>8</v>
      </c>
      <c r="P206" s="70" t="str">
        <f t="shared" si="96"/>
        <v/>
      </c>
      <c r="Q206" s="70" t="str">
        <f t="shared" si="96"/>
        <v/>
      </c>
      <c r="R206" s="70">
        <f t="shared" si="96"/>
        <v>8</v>
      </c>
      <c r="S206" s="70">
        <f t="shared" si="96"/>
        <v>8</v>
      </c>
      <c r="T206" s="70">
        <f t="shared" si="96"/>
        <v>8</v>
      </c>
      <c r="U206" s="70">
        <f t="shared" si="96"/>
        <v>8</v>
      </c>
      <c r="V206" s="70" t="str">
        <f t="shared" si="96"/>
        <v/>
      </c>
      <c r="W206" s="70" t="str">
        <f t="shared" si="96"/>
        <v/>
      </c>
      <c r="X206" s="70">
        <f t="shared" si="96"/>
        <v>8</v>
      </c>
      <c r="Y206" s="70">
        <f t="shared" si="96"/>
        <v>8</v>
      </c>
      <c r="Z206" s="70">
        <f t="shared" si="96"/>
        <v>8</v>
      </c>
      <c r="AA206" s="70">
        <f t="shared" si="96"/>
        <v>8</v>
      </c>
      <c r="AB206" s="70" t="str">
        <f t="shared" si="96"/>
        <v/>
      </c>
      <c r="AC206" s="70" t="str">
        <f t="shared" si="96"/>
        <v/>
      </c>
      <c r="AD206" s="70">
        <f t="shared" si="96"/>
        <v>8</v>
      </c>
      <c r="AE206" s="70">
        <f t="shared" si="96"/>
        <v>8</v>
      </c>
      <c r="AF206" s="70">
        <f t="shared" si="96"/>
        <v>8</v>
      </c>
      <c r="AG206" s="70">
        <f t="shared" si="96"/>
        <v>8</v>
      </c>
      <c r="AH206" s="70"/>
      <c r="AI206" s="70"/>
      <c r="AJ206" s="70"/>
      <c r="AK206" s="162"/>
      <c r="AL206" s="156"/>
      <c r="AM206" s="127"/>
      <c r="AN206" s="130"/>
      <c r="AO206" s="133"/>
      <c r="AP206" s="136"/>
      <c r="AQ206" s="136"/>
      <c r="AR206" s="124"/>
      <c r="AS206" s="124"/>
      <c r="AT206" s="124"/>
      <c r="AU206" s="124"/>
      <c r="AV206" s="124"/>
      <c r="AW206" s="124"/>
      <c r="AX206" s="124"/>
      <c r="AY206" s="95"/>
      <c r="AZ206" s="95"/>
      <c r="BA206" s="98"/>
    </row>
    <row r="207" spans="1:53" ht="12.75" customHeight="1" x14ac:dyDescent="0.25">
      <c r="A207" s="141"/>
      <c r="B207" s="144"/>
      <c r="C207" s="147"/>
      <c r="D207" s="150"/>
      <c r="E207" s="51"/>
      <c r="F207" s="42" t="str">
        <f t="shared" ref="F207:AJ207" si="97">IF(F208&gt;0,"НУ","")</f>
        <v/>
      </c>
      <c r="G207" s="72" t="str">
        <f t="shared" si="97"/>
        <v/>
      </c>
      <c r="H207" s="72" t="str">
        <f t="shared" si="97"/>
        <v/>
      </c>
      <c r="I207" s="72" t="str">
        <f t="shared" si="97"/>
        <v/>
      </c>
      <c r="J207" s="72" t="str">
        <f t="shared" si="97"/>
        <v/>
      </c>
      <c r="K207" s="72" t="str">
        <f t="shared" si="97"/>
        <v/>
      </c>
      <c r="L207" s="72" t="str">
        <f t="shared" si="97"/>
        <v/>
      </c>
      <c r="M207" s="72" t="str">
        <f t="shared" si="97"/>
        <v/>
      </c>
      <c r="N207" s="72" t="str">
        <f t="shared" si="97"/>
        <v/>
      </c>
      <c r="O207" s="72" t="str">
        <f t="shared" si="97"/>
        <v/>
      </c>
      <c r="P207" s="72" t="str">
        <f t="shared" si="97"/>
        <v/>
      </c>
      <c r="Q207" s="72" t="str">
        <f t="shared" si="97"/>
        <v/>
      </c>
      <c r="R207" s="72" t="str">
        <f t="shared" si="97"/>
        <v/>
      </c>
      <c r="S207" s="72" t="str">
        <f t="shared" si="97"/>
        <v/>
      </c>
      <c r="T207" s="72" t="str">
        <f t="shared" si="97"/>
        <v/>
      </c>
      <c r="U207" s="72" t="str">
        <f t="shared" si="97"/>
        <v/>
      </c>
      <c r="V207" s="72" t="str">
        <f t="shared" si="97"/>
        <v/>
      </c>
      <c r="W207" s="72" t="str">
        <f t="shared" si="97"/>
        <v/>
      </c>
      <c r="X207" s="72" t="str">
        <f t="shared" si="97"/>
        <v/>
      </c>
      <c r="Y207" s="72" t="str">
        <f t="shared" si="97"/>
        <v/>
      </c>
      <c r="Z207" s="72" t="str">
        <f t="shared" si="97"/>
        <v/>
      </c>
      <c r="AA207" s="72" t="str">
        <f t="shared" si="97"/>
        <v/>
      </c>
      <c r="AB207" s="72" t="str">
        <f t="shared" si="97"/>
        <v/>
      </c>
      <c r="AC207" s="72" t="str">
        <f t="shared" si="97"/>
        <v/>
      </c>
      <c r="AD207" s="72" t="str">
        <f t="shared" si="97"/>
        <v/>
      </c>
      <c r="AE207" s="72" t="str">
        <f t="shared" si="97"/>
        <v/>
      </c>
      <c r="AF207" s="72" t="str">
        <f t="shared" si="97"/>
        <v/>
      </c>
      <c r="AG207" s="72" t="str">
        <f t="shared" si="97"/>
        <v/>
      </c>
      <c r="AH207" s="72" t="str">
        <f t="shared" si="97"/>
        <v/>
      </c>
      <c r="AI207" s="72" t="str">
        <f t="shared" si="97"/>
        <v/>
      </c>
      <c r="AJ207" s="72" t="str">
        <f t="shared" si="97"/>
        <v/>
      </c>
      <c r="AK207" s="162"/>
      <c r="AL207" s="156"/>
      <c r="AM207" s="127"/>
      <c r="AN207" s="130"/>
      <c r="AO207" s="133"/>
      <c r="AP207" s="136"/>
      <c r="AQ207" s="136"/>
      <c r="AR207" s="124"/>
      <c r="AS207" s="124"/>
      <c r="AT207" s="124"/>
      <c r="AU207" s="124"/>
      <c r="AV207" s="124"/>
      <c r="AW207" s="124"/>
      <c r="AX207" s="124"/>
      <c r="AY207" s="95"/>
      <c r="AZ207" s="95"/>
      <c r="BA207" s="98"/>
    </row>
    <row r="208" spans="1:53" ht="13.5" customHeight="1" thickBot="1" x14ac:dyDescent="0.3">
      <c r="A208" s="142"/>
      <c r="B208" s="145"/>
      <c r="C208" s="148"/>
      <c r="D208" s="151"/>
      <c r="E208" s="52"/>
      <c r="F208" s="47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163"/>
      <c r="AL208" s="157"/>
      <c r="AM208" s="128"/>
      <c r="AN208" s="131"/>
      <c r="AO208" s="134"/>
      <c r="AP208" s="137"/>
      <c r="AQ208" s="137"/>
      <c r="AR208" s="125"/>
      <c r="AS208" s="125"/>
      <c r="AT208" s="125"/>
      <c r="AU208" s="125"/>
      <c r="AV208" s="125"/>
      <c r="AW208" s="125"/>
      <c r="AX208" s="125"/>
      <c r="AY208" s="96"/>
      <c r="AZ208" s="96"/>
      <c r="BA208" s="99"/>
    </row>
    <row r="209" spans="1:53" ht="12.75" customHeight="1" x14ac:dyDescent="0.25">
      <c r="A209" s="140">
        <v>50</v>
      </c>
      <c r="B209" s="143" t="str">
        <f>IFERROR(VLOOKUP($C209,[1]Списки!$A$1:$C$3999,2,0),"")</f>
        <v/>
      </c>
      <c r="C209" s="146"/>
      <c r="D209" s="149" t="str">
        <f>IFERROR(VLOOKUP($C209,[1]Списки!$A$1:$C$3999,3,0),"")</f>
        <v/>
      </c>
      <c r="E209" s="50"/>
      <c r="F209" s="34" t="str">
        <f>VLOOKUP(F$11,[1]Графік!$I$5:$L$32,3,0)</f>
        <v>Р</v>
      </c>
      <c r="G209" s="35" t="str">
        <f>VLOOKUP(G$11,[1]Графік!$I$5:$L$32,3,0)</f>
        <v>Р</v>
      </c>
      <c r="H209" s="35" t="str">
        <f>VLOOKUP(H$11,[1]Графік!$I$5:$L$32,3,0)</f>
        <v>Р</v>
      </c>
      <c r="I209" s="35" t="str">
        <f>VLOOKUP(I$11,[1]Графік!$I$5:$L$32,3,0)</f>
        <v>Р</v>
      </c>
      <c r="J209" s="35" t="str">
        <f>VLOOKUP(J$11,[1]Графік!$I$5:$L$32,3,0)</f>
        <v>ВВ</v>
      </c>
      <c r="K209" s="35" t="str">
        <f>VLOOKUP(K$11,[1]Графік!$I$5:$L$32,3,0)</f>
        <v>ВВ</v>
      </c>
      <c r="L209" s="35" t="str">
        <f>VLOOKUP(L$11,[1]Графік!$I$5:$L$32,3,0)</f>
        <v>Р</v>
      </c>
      <c r="M209" s="35" t="str">
        <f>VLOOKUP(M$11,[1]Графік!$I$5:$L$32,3,0)</f>
        <v>Р</v>
      </c>
      <c r="N209" s="35" t="str">
        <f>VLOOKUP(N$11,[1]Графік!$I$5:$L$32,3,0)</f>
        <v>Р</v>
      </c>
      <c r="O209" s="35" t="str">
        <f>VLOOKUP(O$11,[1]Графік!$I$5:$L$32,3,0)</f>
        <v>Р</v>
      </c>
      <c r="P209" s="35" t="str">
        <f>VLOOKUP(P$11,[1]Графік!$I$5:$L$32,3,0)</f>
        <v>ВВ</v>
      </c>
      <c r="Q209" s="35" t="str">
        <f>VLOOKUP(Q$11,[1]Графік!$I$5:$L$32,3,0)</f>
        <v>ВВ</v>
      </c>
      <c r="R209" s="35" t="str">
        <f>VLOOKUP(R$11,[1]Графік!$I$5:$L$32,3,0)</f>
        <v>Р</v>
      </c>
      <c r="S209" s="35" t="str">
        <f>VLOOKUP(S$11,[1]Графік!$I$5:$L$32,3,0)</f>
        <v>Р</v>
      </c>
      <c r="T209" s="35" t="str">
        <f>VLOOKUP(T$11,[1]Графік!$I$5:$L$32,3,0)</f>
        <v>Р</v>
      </c>
      <c r="U209" s="35" t="str">
        <f>VLOOKUP(U$11,[1]Графік!$I$5:$L$32,3,0)</f>
        <v>Р</v>
      </c>
      <c r="V209" s="35" t="str">
        <f>VLOOKUP(V$11,[1]Графік!$I$5:$L$32,3,0)</f>
        <v>ВВ</v>
      </c>
      <c r="W209" s="35" t="str">
        <f>VLOOKUP(W$11,[1]Графік!$I$5:$L$32,3,0)</f>
        <v>ВВ</v>
      </c>
      <c r="X209" s="35" t="str">
        <f>VLOOKUP(X$11,[1]Графік!$I$5:$L$32,3,0)</f>
        <v>Р</v>
      </c>
      <c r="Y209" s="35" t="str">
        <f>VLOOKUP(Y$11,[1]Графік!$I$5:$L$32,3,0)</f>
        <v>Р</v>
      </c>
      <c r="Z209" s="35" t="str">
        <f>VLOOKUP(Z$11,[1]Графік!$I$5:$L$32,3,0)</f>
        <v>Р</v>
      </c>
      <c r="AA209" s="35" t="str">
        <f>VLOOKUP(AA$11,[1]Графік!$I$5:$L$32,3,0)</f>
        <v>Р</v>
      </c>
      <c r="AB209" s="35" t="str">
        <f>VLOOKUP(AB$11,[1]Графік!$I$5:$L$32,3,0)</f>
        <v>ВВ</v>
      </c>
      <c r="AC209" s="35" t="str">
        <f>VLOOKUP(AC$11,[1]Графік!$I$5:$L$32,3,0)</f>
        <v>ВВ</v>
      </c>
      <c r="AD209" s="35" t="str">
        <f>VLOOKUP(AD$11,[1]Графік!$I$5:$L$32,3,0)</f>
        <v>Р</v>
      </c>
      <c r="AE209" s="35" t="str">
        <f>VLOOKUP(AE$11,[1]Графік!$I$5:$L$32,3,0)</f>
        <v>Р</v>
      </c>
      <c r="AF209" s="35" t="str">
        <f>VLOOKUP(AF$11,[1]Графік!$I$5:$L$32,3,0)</f>
        <v>Р</v>
      </c>
      <c r="AG209" s="35" t="str">
        <f>VLOOKUP(AG$11,[1]Графік!$I$5:$L$32,3,0)</f>
        <v>Р</v>
      </c>
      <c r="AH209" s="35"/>
      <c r="AI209" s="35"/>
      <c r="AJ209" s="35"/>
      <c r="AK209" s="162">
        <f ca="1">SUMIF($F209:$AJ212,"Р",$F210:$AJ210)</f>
        <v>160</v>
      </c>
      <c r="AL209" s="156">
        <f ca="1">SUMIF($F211:$AJ212,"НУ",$F212:$AJ212)</f>
        <v>0</v>
      </c>
      <c r="AM209" s="127">
        <f ca="1">SUMIF(F209:AJ212,"РВ",F210:AJ210)</f>
        <v>0</v>
      </c>
      <c r="AN209" s="130">
        <f ca="1">AK209+AL209+AM209</f>
        <v>160</v>
      </c>
      <c r="AO209" s="133">
        <f ca="1">AK209/8</f>
        <v>20</v>
      </c>
      <c r="AP209" s="136">
        <f>COUNTIF($F209:$AJ212,"=ВВ")</f>
        <v>8</v>
      </c>
      <c r="AQ209" s="136">
        <f>COUNTIF($F209:$AJ212,"=В")</f>
        <v>0</v>
      </c>
      <c r="AR209" s="124">
        <f>COUNTIF($F209:$AJ212,"=НА")</f>
        <v>0</v>
      </c>
      <c r="AS209" s="124">
        <f>COUNTIF(F209:AJ212,"=ТН")</f>
        <v>0</v>
      </c>
      <c r="AT209" s="124">
        <f>COUNTIF($F209:$AJ212,"=ВД")</f>
        <v>0</v>
      </c>
      <c r="AU209" s="124">
        <f>COUNTIF($F209:$AJ212,"=ВП")</f>
        <v>0</v>
      </c>
      <c r="AV209" s="124">
        <f>COUNTIF($F209:$AJ212,"=ДД")</f>
        <v>0</v>
      </c>
      <c r="AW209" s="124">
        <f>COUNTIF($F209:$AJ212,"=П")</f>
        <v>0</v>
      </c>
      <c r="AX209" s="124">
        <f>COUNTIF($F209:$AJ212,"=ПР")</f>
        <v>0</v>
      </c>
      <c r="AY209" s="95">
        <f>COUNTIF($F209:$AJ212,"=І")</f>
        <v>0</v>
      </c>
      <c r="AZ209" s="95">
        <f>COUNTIF($F209:$AJ212,"=НЗ")</f>
        <v>0</v>
      </c>
      <c r="BA209" s="97" t="str">
        <f>IF(C209&gt;1,[1]Графік!$L$36,"")</f>
        <v/>
      </c>
    </row>
    <row r="210" spans="1:53" ht="12.75" customHeight="1" x14ac:dyDescent="0.25">
      <c r="A210" s="141"/>
      <c r="B210" s="144"/>
      <c r="C210" s="147"/>
      <c r="D210" s="150"/>
      <c r="E210" s="51"/>
      <c r="F210" s="38">
        <f t="shared" ref="F210:AG210" si="98">IF(F209="Р",8,"")</f>
        <v>8</v>
      </c>
      <c r="G210" s="70">
        <f t="shared" si="98"/>
        <v>8</v>
      </c>
      <c r="H210" s="70">
        <f t="shared" si="98"/>
        <v>8</v>
      </c>
      <c r="I210" s="70">
        <f t="shared" si="98"/>
        <v>8</v>
      </c>
      <c r="J210" s="70" t="str">
        <f t="shared" si="98"/>
        <v/>
      </c>
      <c r="K210" s="70" t="str">
        <f t="shared" si="98"/>
        <v/>
      </c>
      <c r="L210" s="70">
        <f t="shared" si="98"/>
        <v>8</v>
      </c>
      <c r="M210" s="70">
        <f t="shared" si="98"/>
        <v>8</v>
      </c>
      <c r="N210" s="70">
        <f t="shared" si="98"/>
        <v>8</v>
      </c>
      <c r="O210" s="70">
        <f t="shared" si="98"/>
        <v>8</v>
      </c>
      <c r="P210" s="70" t="str">
        <f t="shared" si="98"/>
        <v/>
      </c>
      <c r="Q210" s="70" t="str">
        <f t="shared" si="98"/>
        <v/>
      </c>
      <c r="R210" s="70">
        <f t="shared" si="98"/>
        <v>8</v>
      </c>
      <c r="S210" s="70">
        <f t="shared" si="98"/>
        <v>8</v>
      </c>
      <c r="T210" s="70">
        <f t="shared" si="98"/>
        <v>8</v>
      </c>
      <c r="U210" s="70">
        <f t="shared" si="98"/>
        <v>8</v>
      </c>
      <c r="V210" s="70" t="str">
        <f t="shared" si="98"/>
        <v/>
      </c>
      <c r="W210" s="70" t="str">
        <f t="shared" si="98"/>
        <v/>
      </c>
      <c r="X210" s="70">
        <f t="shared" si="98"/>
        <v>8</v>
      </c>
      <c r="Y210" s="70">
        <f t="shared" si="98"/>
        <v>8</v>
      </c>
      <c r="Z210" s="70">
        <f t="shared" si="98"/>
        <v>8</v>
      </c>
      <c r="AA210" s="70">
        <f t="shared" si="98"/>
        <v>8</v>
      </c>
      <c r="AB210" s="70" t="str">
        <f t="shared" si="98"/>
        <v/>
      </c>
      <c r="AC210" s="70" t="str">
        <f t="shared" si="98"/>
        <v/>
      </c>
      <c r="AD210" s="70">
        <f t="shared" si="98"/>
        <v>8</v>
      </c>
      <c r="AE210" s="70">
        <f t="shared" si="98"/>
        <v>8</v>
      </c>
      <c r="AF210" s="70">
        <f t="shared" si="98"/>
        <v>8</v>
      </c>
      <c r="AG210" s="70">
        <f t="shared" si="98"/>
        <v>8</v>
      </c>
      <c r="AH210" s="70"/>
      <c r="AI210" s="70"/>
      <c r="AJ210" s="70"/>
      <c r="AK210" s="162"/>
      <c r="AL210" s="156"/>
      <c r="AM210" s="127"/>
      <c r="AN210" s="130"/>
      <c r="AO210" s="133"/>
      <c r="AP210" s="136"/>
      <c r="AQ210" s="136"/>
      <c r="AR210" s="124"/>
      <c r="AS210" s="124"/>
      <c r="AT210" s="124"/>
      <c r="AU210" s="124"/>
      <c r="AV210" s="124"/>
      <c r="AW210" s="124"/>
      <c r="AX210" s="124"/>
      <c r="AY210" s="95"/>
      <c r="AZ210" s="95"/>
      <c r="BA210" s="98"/>
    </row>
    <row r="211" spans="1:53" ht="12.75" customHeight="1" x14ac:dyDescent="0.25">
      <c r="A211" s="141"/>
      <c r="B211" s="144"/>
      <c r="C211" s="147"/>
      <c r="D211" s="150"/>
      <c r="E211" s="51"/>
      <c r="F211" s="42" t="str">
        <f t="shared" ref="F211:AJ211" si="99">IF(F212&gt;0,"НУ","")</f>
        <v/>
      </c>
      <c r="G211" s="72" t="str">
        <f t="shared" si="99"/>
        <v/>
      </c>
      <c r="H211" s="72" t="str">
        <f t="shared" si="99"/>
        <v/>
      </c>
      <c r="I211" s="72" t="str">
        <f t="shared" si="99"/>
        <v/>
      </c>
      <c r="J211" s="72" t="str">
        <f t="shared" si="99"/>
        <v/>
      </c>
      <c r="K211" s="72" t="str">
        <f t="shared" si="99"/>
        <v/>
      </c>
      <c r="L211" s="72" t="str">
        <f t="shared" si="99"/>
        <v/>
      </c>
      <c r="M211" s="72" t="str">
        <f t="shared" si="99"/>
        <v/>
      </c>
      <c r="N211" s="72" t="str">
        <f t="shared" si="99"/>
        <v/>
      </c>
      <c r="O211" s="72" t="str">
        <f t="shared" si="99"/>
        <v/>
      </c>
      <c r="P211" s="72" t="str">
        <f t="shared" si="99"/>
        <v/>
      </c>
      <c r="Q211" s="72" t="str">
        <f t="shared" si="99"/>
        <v/>
      </c>
      <c r="R211" s="72" t="str">
        <f t="shared" si="99"/>
        <v/>
      </c>
      <c r="S211" s="72" t="str">
        <f t="shared" si="99"/>
        <v/>
      </c>
      <c r="T211" s="72" t="str">
        <f t="shared" si="99"/>
        <v/>
      </c>
      <c r="U211" s="72" t="str">
        <f t="shared" si="99"/>
        <v/>
      </c>
      <c r="V211" s="72" t="str">
        <f t="shared" si="99"/>
        <v/>
      </c>
      <c r="W211" s="72" t="str">
        <f t="shared" si="99"/>
        <v/>
      </c>
      <c r="X211" s="72" t="str">
        <f t="shared" si="99"/>
        <v/>
      </c>
      <c r="Y211" s="72" t="str">
        <f t="shared" si="99"/>
        <v/>
      </c>
      <c r="Z211" s="72" t="str">
        <f t="shared" si="99"/>
        <v/>
      </c>
      <c r="AA211" s="72" t="str">
        <f t="shared" si="99"/>
        <v/>
      </c>
      <c r="AB211" s="72" t="str">
        <f t="shared" si="99"/>
        <v/>
      </c>
      <c r="AC211" s="72" t="str">
        <f t="shared" si="99"/>
        <v/>
      </c>
      <c r="AD211" s="72" t="str">
        <f t="shared" si="99"/>
        <v/>
      </c>
      <c r="AE211" s="72" t="str">
        <f t="shared" si="99"/>
        <v/>
      </c>
      <c r="AF211" s="72" t="str">
        <f t="shared" si="99"/>
        <v/>
      </c>
      <c r="AG211" s="72" t="str">
        <f t="shared" si="99"/>
        <v/>
      </c>
      <c r="AH211" s="72" t="str">
        <f t="shared" si="99"/>
        <v/>
      </c>
      <c r="AI211" s="72" t="str">
        <f t="shared" si="99"/>
        <v/>
      </c>
      <c r="AJ211" s="72" t="str">
        <f t="shared" si="99"/>
        <v/>
      </c>
      <c r="AK211" s="162"/>
      <c r="AL211" s="156"/>
      <c r="AM211" s="127"/>
      <c r="AN211" s="130"/>
      <c r="AO211" s="133"/>
      <c r="AP211" s="136"/>
      <c r="AQ211" s="136"/>
      <c r="AR211" s="124"/>
      <c r="AS211" s="124"/>
      <c r="AT211" s="124"/>
      <c r="AU211" s="124"/>
      <c r="AV211" s="124"/>
      <c r="AW211" s="124"/>
      <c r="AX211" s="124"/>
      <c r="AY211" s="95"/>
      <c r="AZ211" s="95"/>
      <c r="BA211" s="98"/>
    </row>
    <row r="212" spans="1:53" ht="13.5" customHeight="1" thickBot="1" x14ac:dyDescent="0.3">
      <c r="A212" s="142"/>
      <c r="B212" s="145"/>
      <c r="C212" s="148"/>
      <c r="D212" s="151"/>
      <c r="E212" s="52"/>
      <c r="F212" s="47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163"/>
      <c r="AL212" s="157"/>
      <c r="AM212" s="128"/>
      <c r="AN212" s="131"/>
      <c r="AO212" s="134"/>
      <c r="AP212" s="137"/>
      <c r="AQ212" s="137"/>
      <c r="AR212" s="125"/>
      <c r="AS212" s="125"/>
      <c r="AT212" s="125"/>
      <c r="AU212" s="125"/>
      <c r="AV212" s="125"/>
      <c r="AW212" s="125"/>
      <c r="AX212" s="125"/>
      <c r="AY212" s="96"/>
      <c r="AZ212" s="96"/>
      <c r="BA212" s="99"/>
    </row>
    <row r="213" spans="1:53" ht="12.75" customHeight="1" x14ac:dyDescent="0.25">
      <c r="A213" s="140">
        <v>51</v>
      </c>
      <c r="B213" s="143" t="str">
        <f>IFERROR(VLOOKUP($C213,[1]Списки!$A$1:$C$3999,2,0),"")</f>
        <v/>
      </c>
      <c r="C213" s="146"/>
      <c r="D213" s="149" t="str">
        <f>IFERROR(VLOOKUP($C213,[1]Списки!$A$1:$C$3999,3,0),"")</f>
        <v/>
      </c>
      <c r="E213" s="50"/>
      <c r="F213" s="34" t="str">
        <f>VLOOKUP(F$11,[1]Графік!$I$5:$L$32,3,0)</f>
        <v>Р</v>
      </c>
      <c r="G213" s="35" t="str">
        <f>VLOOKUP(G$11,[1]Графік!$I$5:$L$32,3,0)</f>
        <v>Р</v>
      </c>
      <c r="H213" s="35" t="str">
        <f>VLOOKUP(H$11,[1]Графік!$I$5:$L$32,3,0)</f>
        <v>Р</v>
      </c>
      <c r="I213" s="35" t="str">
        <f>VLOOKUP(I$11,[1]Графік!$I$5:$L$32,3,0)</f>
        <v>Р</v>
      </c>
      <c r="J213" s="35" t="str">
        <f>VLOOKUP(J$11,[1]Графік!$I$5:$L$32,3,0)</f>
        <v>ВВ</v>
      </c>
      <c r="K213" s="35" t="str">
        <f>VLOOKUP(K$11,[1]Графік!$I$5:$L$32,3,0)</f>
        <v>ВВ</v>
      </c>
      <c r="L213" s="35" t="str">
        <f>VLOOKUP(L$11,[1]Графік!$I$5:$L$32,3,0)</f>
        <v>Р</v>
      </c>
      <c r="M213" s="35" t="str">
        <f>VLOOKUP(M$11,[1]Графік!$I$5:$L$32,3,0)</f>
        <v>Р</v>
      </c>
      <c r="N213" s="35" t="str">
        <f>VLOOKUP(N$11,[1]Графік!$I$5:$L$32,3,0)</f>
        <v>Р</v>
      </c>
      <c r="O213" s="35" t="str">
        <f>VLOOKUP(O$11,[1]Графік!$I$5:$L$32,3,0)</f>
        <v>Р</v>
      </c>
      <c r="P213" s="35" t="str">
        <f>VLOOKUP(P$11,[1]Графік!$I$5:$L$32,3,0)</f>
        <v>ВВ</v>
      </c>
      <c r="Q213" s="35" t="str">
        <f>VLOOKUP(Q$11,[1]Графік!$I$5:$L$32,3,0)</f>
        <v>ВВ</v>
      </c>
      <c r="R213" s="35" t="str">
        <f>VLOOKUP(R$11,[1]Графік!$I$5:$L$32,3,0)</f>
        <v>Р</v>
      </c>
      <c r="S213" s="35" t="str">
        <f>VLOOKUP(S$11,[1]Графік!$I$5:$L$32,3,0)</f>
        <v>Р</v>
      </c>
      <c r="T213" s="35" t="str">
        <f>VLOOKUP(T$11,[1]Графік!$I$5:$L$32,3,0)</f>
        <v>Р</v>
      </c>
      <c r="U213" s="35" t="str">
        <f>VLOOKUP(U$11,[1]Графік!$I$5:$L$32,3,0)</f>
        <v>Р</v>
      </c>
      <c r="V213" s="35" t="str">
        <f>VLOOKUP(V$11,[1]Графік!$I$5:$L$32,3,0)</f>
        <v>ВВ</v>
      </c>
      <c r="W213" s="35" t="str">
        <f>VLOOKUP(W$11,[1]Графік!$I$5:$L$32,3,0)</f>
        <v>ВВ</v>
      </c>
      <c r="X213" s="35" t="str">
        <f>VLOOKUP(X$11,[1]Графік!$I$5:$L$32,3,0)</f>
        <v>Р</v>
      </c>
      <c r="Y213" s="35" t="str">
        <f>VLOOKUP(Y$11,[1]Графік!$I$5:$L$32,3,0)</f>
        <v>Р</v>
      </c>
      <c r="Z213" s="35" t="str">
        <f>VLOOKUP(Z$11,[1]Графік!$I$5:$L$32,3,0)</f>
        <v>Р</v>
      </c>
      <c r="AA213" s="35" t="str">
        <f>VLOOKUP(AA$11,[1]Графік!$I$5:$L$32,3,0)</f>
        <v>Р</v>
      </c>
      <c r="AB213" s="35" t="str">
        <f>VLOOKUP(AB$11,[1]Графік!$I$5:$L$32,3,0)</f>
        <v>ВВ</v>
      </c>
      <c r="AC213" s="35" t="str">
        <f>VLOOKUP(AC$11,[1]Графік!$I$5:$L$32,3,0)</f>
        <v>ВВ</v>
      </c>
      <c r="AD213" s="35" t="str">
        <f>VLOOKUP(AD$11,[1]Графік!$I$5:$L$32,3,0)</f>
        <v>Р</v>
      </c>
      <c r="AE213" s="35" t="str">
        <f>VLOOKUP(AE$11,[1]Графік!$I$5:$L$32,3,0)</f>
        <v>Р</v>
      </c>
      <c r="AF213" s="35" t="str">
        <f>VLOOKUP(AF$11,[1]Графік!$I$5:$L$32,3,0)</f>
        <v>Р</v>
      </c>
      <c r="AG213" s="35" t="str">
        <f>VLOOKUP(AG$11,[1]Графік!$I$5:$L$32,3,0)</f>
        <v>Р</v>
      </c>
      <c r="AH213" s="35"/>
      <c r="AI213" s="35"/>
      <c r="AJ213" s="35"/>
      <c r="AK213" s="162">
        <f ca="1">SUMIF($F213:$AJ216,"Р",$F214:$AJ214)</f>
        <v>160</v>
      </c>
      <c r="AL213" s="156">
        <f ca="1">SUMIF($F215:$AJ216,"НУ",$F216:$AJ216)</f>
        <v>0</v>
      </c>
      <c r="AM213" s="127">
        <f ca="1">SUMIF(F213:AJ216,"РВ",F214:AJ214)</f>
        <v>0</v>
      </c>
      <c r="AN213" s="130">
        <f ca="1">AK213+AL213+AM213</f>
        <v>160</v>
      </c>
      <c r="AO213" s="133">
        <f ca="1">AK213/8</f>
        <v>20</v>
      </c>
      <c r="AP213" s="136">
        <f>COUNTIF($F213:$AJ216,"=ВВ")</f>
        <v>8</v>
      </c>
      <c r="AQ213" s="136">
        <f>COUNTIF($F213:$AJ216,"=В")</f>
        <v>0</v>
      </c>
      <c r="AR213" s="124">
        <f>COUNTIF($F213:$AJ216,"=НА")</f>
        <v>0</v>
      </c>
      <c r="AS213" s="124">
        <f>COUNTIF(F213:AJ216,"=ТН")</f>
        <v>0</v>
      </c>
      <c r="AT213" s="124">
        <f>COUNTIF($F213:$AJ216,"=ВД")</f>
        <v>0</v>
      </c>
      <c r="AU213" s="124">
        <f>COUNTIF($F213:$AJ216,"=ВП")</f>
        <v>0</v>
      </c>
      <c r="AV213" s="124">
        <f>COUNTIF($F213:$AJ216,"=ДД")</f>
        <v>0</v>
      </c>
      <c r="AW213" s="124">
        <f>COUNTIF($F213:$AJ216,"=П")</f>
        <v>0</v>
      </c>
      <c r="AX213" s="124">
        <f>COUNTIF($F213:$AJ216,"=ПР")</f>
        <v>0</v>
      </c>
      <c r="AY213" s="95">
        <f>COUNTIF($F213:$AJ216,"=І")</f>
        <v>0</v>
      </c>
      <c r="AZ213" s="95">
        <f>COUNTIF($F213:$AJ216,"=НЗ")</f>
        <v>0</v>
      </c>
      <c r="BA213" s="97" t="str">
        <f>IF(C213&gt;1,[1]Графік!$L$36,"")</f>
        <v/>
      </c>
    </row>
    <row r="214" spans="1:53" ht="12.75" customHeight="1" x14ac:dyDescent="0.25">
      <c r="A214" s="141"/>
      <c r="B214" s="144"/>
      <c r="C214" s="147"/>
      <c r="D214" s="150"/>
      <c r="E214" s="51"/>
      <c r="F214" s="38">
        <f t="shared" ref="F214:AG214" si="100">IF(F213="Р",8,"")</f>
        <v>8</v>
      </c>
      <c r="G214" s="70">
        <f t="shared" si="100"/>
        <v>8</v>
      </c>
      <c r="H214" s="70">
        <f t="shared" si="100"/>
        <v>8</v>
      </c>
      <c r="I214" s="70">
        <f t="shared" si="100"/>
        <v>8</v>
      </c>
      <c r="J214" s="70" t="str">
        <f t="shared" si="100"/>
        <v/>
      </c>
      <c r="K214" s="70" t="str">
        <f t="shared" si="100"/>
        <v/>
      </c>
      <c r="L214" s="70">
        <f t="shared" si="100"/>
        <v>8</v>
      </c>
      <c r="M214" s="70">
        <f t="shared" si="100"/>
        <v>8</v>
      </c>
      <c r="N214" s="70">
        <f t="shared" si="100"/>
        <v>8</v>
      </c>
      <c r="O214" s="70">
        <f t="shared" si="100"/>
        <v>8</v>
      </c>
      <c r="P214" s="70" t="str">
        <f t="shared" si="100"/>
        <v/>
      </c>
      <c r="Q214" s="70" t="str">
        <f t="shared" si="100"/>
        <v/>
      </c>
      <c r="R214" s="70">
        <f t="shared" si="100"/>
        <v>8</v>
      </c>
      <c r="S214" s="70">
        <f t="shared" si="100"/>
        <v>8</v>
      </c>
      <c r="T214" s="70">
        <f t="shared" si="100"/>
        <v>8</v>
      </c>
      <c r="U214" s="70">
        <f t="shared" si="100"/>
        <v>8</v>
      </c>
      <c r="V214" s="70" t="str">
        <f t="shared" si="100"/>
        <v/>
      </c>
      <c r="W214" s="70" t="str">
        <f t="shared" si="100"/>
        <v/>
      </c>
      <c r="X214" s="70">
        <f t="shared" si="100"/>
        <v>8</v>
      </c>
      <c r="Y214" s="70">
        <f t="shared" si="100"/>
        <v>8</v>
      </c>
      <c r="Z214" s="70">
        <f t="shared" si="100"/>
        <v>8</v>
      </c>
      <c r="AA214" s="70">
        <f t="shared" si="100"/>
        <v>8</v>
      </c>
      <c r="AB214" s="70" t="str">
        <f t="shared" si="100"/>
        <v/>
      </c>
      <c r="AC214" s="70" t="str">
        <f t="shared" si="100"/>
        <v/>
      </c>
      <c r="AD214" s="70">
        <f t="shared" si="100"/>
        <v>8</v>
      </c>
      <c r="AE214" s="70">
        <f t="shared" si="100"/>
        <v>8</v>
      </c>
      <c r="AF214" s="70">
        <f t="shared" si="100"/>
        <v>8</v>
      </c>
      <c r="AG214" s="70">
        <f t="shared" si="100"/>
        <v>8</v>
      </c>
      <c r="AH214" s="70"/>
      <c r="AI214" s="70"/>
      <c r="AJ214" s="70"/>
      <c r="AK214" s="162"/>
      <c r="AL214" s="156"/>
      <c r="AM214" s="127"/>
      <c r="AN214" s="130"/>
      <c r="AO214" s="133"/>
      <c r="AP214" s="136"/>
      <c r="AQ214" s="136"/>
      <c r="AR214" s="124"/>
      <c r="AS214" s="124"/>
      <c r="AT214" s="124"/>
      <c r="AU214" s="124"/>
      <c r="AV214" s="124"/>
      <c r="AW214" s="124"/>
      <c r="AX214" s="124"/>
      <c r="AY214" s="95"/>
      <c r="AZ214" s="95"/>
      <c r="BA214" s="98"/>
    </row>
    <row r="215" spans="1:53" ht="12.75" customHeight="1" x14ac:dyDescent="0.25">
      <c r="A215" s="141"/>
      <c r="B215" s="144"/>
      <c r="C215" s="147"/>
      <c r="D215" s="150"/>
      <c r="E215" s="51"/>
      <c r="F215" s="42" t="str">
        <f t="shared" ref="F215:AJ215" si="101">IF(F216&gt;0,"НУ","")</f>
        <v/>
      </c>
      <c r="G215" s="72" t="str">
        <f t="shared" si="101"/>
        <v/>
      </c>
      <c r="H215" s="72" t="str">
        <f t="shared" si="101"/>
        <v/>
      </c>
      <c r="I215" s="72" t="str">
        <f t="shared" si="101"/>
        <v/>
      </c>
      <c r="J215" s="72" t="str">
        <f t="shared" si="101"/>
        <v/>
      </c>
      <c r="K215" s="72" t="str">
        <f t="shared" si="101"/>
        <v/>
      </c>
      <c r="L215" s="72" t="str">
        <f t="shared" si="101"/>
        <v/>
      </c>
      <c r="M215" s="72" t="str">
        <f t="shared" si="101"/>
        <v/>
      </c>
      <c r="N215" s="72" t="str">
        <f t="shared" si="101"/>
        <v/>
      </c>
      <c r="O215" s="72" t="str">
        <f t="shared" si="101"/>
        <v/>
      </c>
      <c r="P215" s="72" t="str">
        <f t="shared" si="101"/>
        <v/>
      </c>
      <c r="Q215" s="72" t="str">
        <f t="shared" si="101"/>
        <v/>
      </c>
      <c r="R215" s="72" t="str">
        <f t="shared" si="101"/>
        <v/>
      </c>
      <c r="S215" s="72" t="str">
        <f t="shared" si="101"/>
        <v/>
      </c>
      <c r="T215" s="72" t="str">
        <f t="shared" si="101"/>
        <v/>
      </c>
      <c r="U215" s="72" t="str">
        <f t="shared" si="101"/>
        <v/>
      </c>
      <c r="V215" s="72" t="str">
        <f t="shared" si="101"/>
        <v/>
      </c>
      <c r="W215" s="72" t="str">
        <f t="shared" si="101"/>
        <v/>
      </c>
      <c r="X215" s="72" t="str">
        <f t="shared" si="101"/>
        <v/>
      </c>
      <c r="Y215" s="72" t="str">
        <f t="shared" si="101"/>
        <v/>
      </c>
      <c r="Z215" s="72" t="str">
        <f t="shared" si="101"/>
        <v/>
      </c>
      <c r="AA215" s="72" t="str">
        <f t="shared" si="101"/>
        <v/>
      </c>
      <c r="AB215" s="72" t="str">
        <f t="shared" si="101"/>
        <v/>
      </c>
      <c r="AC215" s="72" t="str">
        <f t="shared" si="101"/>
        <v/>
      </c>
      <c r="AD215" s="72" t="str">
        <f t="shared" si="101"/>
        <v/>
      </c>
      <c r="AE215" s="72" t="str">
        <f t="shared" si="101"/>
        <v/>
      </c>
      <c r="AF215" s="72" t="str">
        <f t="shared" si="101"/>
        <v/>
      </c>
      <c r="AG215" s="72" t="str">
        <f t="shared" si="101"/>
        <v/>
      </c>
      <c r="AH215" s="72" t="str">
        <f t="shared" si="101"/>
        <v/>
      </c>
      <c r="AI215" s="72" t="str">
        <f t="shared" si="101"/>
        <v/>
      </c>
      <c r="AJ215" s="72" t="str">
        <f t="shared" si="101"/>
        <v/>
      </c>
      <c r="AK215" s="162"/>
      <c r="AL215" s="156"/>
      <c r="AM215" s="127"/>
      <c r="AN215" s="130"/>
      <c r="AO215" s="133"/>
      <c r="AP215" s="136"/>
      <c r="AQ215" s="136"/>
      <c r="AR215" s="124"/>
      <c r="AS215" s="124"/>
      <c r="AT215" s="124"/>
      <c r="AU215" s="124"/>
      <c r="AV215" s="124"/>
      <c r="AW215" s="124"/>
      <c r="AX215" s="124"/>
      <c r="AY215" s="95"/>
      <c r="AZ215" s="95"/>
      <c r="BA215" s="98"/>
    </row>
    <row r="216" spans="1:53" ht="13.5" customHeight="1" thickBot="1" x14ac:dyDescent="0.3">
      <c r="A216" s="142"/>
      <c r="B216" s="145"/>
      <c r="C216" s="148"/>
      <c r="D216" s="151"/>
      <c r="E216" s="52"/>
      <c r="F216" s="47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163"/>
      <c r="AL216" s="157"/>
      <c r="AM216" s="128"/>
      <c r="AN216" s="131"/>
      <c r="AO216" s="134"/>
      <c r="AP216" s="137"/>
      <c r="AQ216" s="137"/>
      <c r="AR216" s="125"/>
      <c r="AS216" s="125"/>
      <c r="AT216" s="125"/>
      <c r="AU216" s="125"/>
      <c r="AV216" s="125"/>
      <c r="AW216" s="125"/>
      <c r="AX216" s="125"/>
      <c r="AY216" s="96"/>
      <c r="AZ216" s="96"/>
      <c r="BA216" s="99"/>
    </row>
    <row r="217" spans="1:53" ht="12.75" customHeight="1" x14ac:dyDescent="0.25">
      <c r="A217" s="140">
        <v>52</v>
      </c>
      <c r="B217" s="143" t="str">
        <f>IFERROR(VLOOKUP($C217,[1]Списки!$A$1:$C$3999,2,0),"")</f>
        <v/>
      </c>
      <c r="C217" s="146"/>
      <c r="D217" s="149" t="str">
        <f>IFERROR(VLOOKUP($C217,[1]Списки!$A$1:$C$3999,3,0),"")</f>
        <v/>
      </c>
      <c r="E217" s="50"/>
      <c r="F217" s="34" t="str">
        <f>VLOOKUP(F$11,[1]Графік!$I$5:$L$32,3,0)</f>
        <v>Р</v>
      </c>
      <c r="G217" s="35" t="str">
        <f>VLOOKUP(G$11,[1]Графік!$I$5:$L$32,3,0)</f>
        <v>Р</v>
      </c>
      <c r="H217" s="35" t="str">
        <f>VLOOKUP(H$11,[1]Графік!$I$5:$L$32,3,0)</f>
        <v>Р</v>
      </c>
      <c r="I217" s="35" t="str">
        <f>VLOOKUP(I$11,[1]Графік!$I$5:$L$32,3,0)</f>
        <v>Р</v>
      </c>
      <c r="J217" s="35" t="str">
        <f>VLOOKUP(J$11,[1]Графік!$I$5:$L$32,3,0)</f>
        <v>ВВ</v>
      </c>
      <c r="K217" s="35" t="str">
        <f>VLOOKUP(K$11,[1]Графік!$I$5:$L$32,3,0)</f>
        <v>ВВ</v>
      </c>
      <c r="L217" s="35" t="str">
        <f>VLOOKUP(L$11,[1]Графік!$I$5:$L$32,3,0)</f>
        <v>Р</v>
      </c>
      <c r="M217" s="35" t="str">
        <f>VLOOKUP(M$11,[1]Графік!$I$5:$L$32,3,0)</f>
        <v>Р</v>
      </c>
      <c r="N217" s="35" t="str">
        <f>VLOOKUP(N$11,[1]Графік!$I$5:$L$32,3,0)</f>
        <v>Р</v>
      </c>
      <c r="O217" s="35" t="str">
        <f>VLOOKUP(O$11,[1]Графік!$I$5:$L$32,3,0)</f>
        <v>Р</v>
      </c>
      <c r="P217" s="35" t="str">
        <f>VLOOKUP(P$11,[1]Графік!$I$5:$L$32,3,0)</f>
        <v>ВВ</v>
      </c>
      <c r="Q217" s="35" t="str">
        <f>VLOOKUP(Q$11,[1]Графік!$I$5:$L$32,3,0)</f>
        <v>ВВ</v>
      </c>
      <c r="R217" s="35" t="str">
        <f>VLOOKUP(R$11,[1]Графік!$I$5:$L$32,3,0)</f>
        <v>Р</v>
      </c>
      <c r="S217" s="35" t="str">
        <f>VLOOKUP(S$11,[1]Графік!$I$5:$L$32,3,0)</f>
        <v>Р</v>
      </c>
      <c r="T217" s="35" t="str">
        <f>VLOOKUP(T$11,[1]Графік!$I$5:$L$32,3,0)</f>
        <v>Р</v>
      </c>
      <c r="U217" s="35" t="str">
        <f>VLOOKUP(U$11,[1]Графік!$I$5:$L$32,3,0)</f>
        <v>Р</v>
      </c>
      <c r="V217" s="35" t="str">
        <f>VLOOKUP(V$11,[1]Графік!$I$5:$L$32,3,0)</f>
        <v>ВВ</v>
      </c>
      <c r="W217" s="35" t="str">
        <f>VLOOKUP(W$11,[1]Графік!$I$5:$L$32,3,0)</f>
        <v>ВВ</v>
      </c>
      <c r="X217" s="35" t="str">
        <f>VLOOKUP(X$11,[1]Графік!$I$5:$L$32,3,0)</f>
        <v>Р</v>
      </c>
      <c r="Y217" s="35" t="str">
        <f>VLOOKUP(Y$11,[1]Графік!$I$5:$L$32,3,0)</f>
        <v>Р</v>
      </c>
      <c r="Z217" s="35" t="str">
        <f>VLOOKUP(Z$11,[1]Графік!$I$5:$L$32,3,0)</f>
        <v>Р</v>
      </c>
      <c r="AA217" s="35" t="str">
        <f>VLOOKUP(AA$11,[1]Графік!$I$5:$L$32,3,0)</f>
        <v>Р</v>
      </c>
      <c r="AB217" s="35" t="str">
        <f>VLOOKUP(AB$11,[1]Графік!$I$5:$L$32,3,0)</f>
        <v>ВВ</v>
      </c>
      <c r="AC217" s="35" t="str">
        <f>VLOOKUP(AC$11,[1]Графік!$I$5:$L$32,3,0)</f>
        <v>ВВ</v>
      </c>
      <c r="AD217" s="35" t="str">
        <f>VLOOKUP(AD$11,[1]Графік!$I$5:$L$32,3,0)</f>
        <v>Р</v>
      </c>
      <c r="AE217" s="35" t="str">
        <f>VLOOKUP(AE$11,[1]Графік!$I$5:$L$32,3,0)</f>
        <v>Р</v>
      </c>
      <c r="AF217" s="35" t="str">
        <f>VLOOKUP(AF$11,[1]Графік!$I$5:$L$32,3,0)</f>
        <v>Р</v>
      </c>
      <c r="AG217" s="35" t="str">
        <f>VLOOKUP(AG$11,[1]Графік!$I$5:$L$32,3,0)</f>
        <v>Р</v>
      </c>
      <c r="AH217" s="35"/>
      <c r="AI217" s="35"/>
      <c r="AJ217" s="35"/>
      <c r="AK217" s="162">
        <f ca="1">SUMIF($F217:$AJ220,"Р",$F218:$AJ218)</f>
        <v>160</v>
      </c>
      <c r="AL217" s="156">
        <f ca="1">SUMIF($F219:$AJ220,"НУ",$F220:$AJ220)</f>
        <v>0</v>
      </c>
      <c r="AM217" s="127">
        <f ca="1">SUMIF(F217:AJ220,"РВ",F218:AJ218)</f>
        <v>0</v>
      </c>
      <c r="AN217" s="130">
        <f ca="1">AK217+AL217+AM217</f>
        <v>160</v>
      </c>
      <c r="AO217" s="133">
        <f ca="1">AK217/8</f>
        <v>20</v>
      </c>
      <c r="AP217" s="136">
        <f>COUNTIF($F217:$AJ220,"=ВВ")</f>
        <v>8</v>
      </c>
      <c r="AQ217" s="136">
        <f>COUNTIF($F217:$AJ220,"=В")</f>
        <v>0</v>
      </c>
      <c r="AR217" s="124">
        <f>COUNTIF($F217:$AJ220,"=НА")</f>
        <v>0</v>
      </c>
      <c r="AS217" s="124">
        <f>COUNTIF(F217:AJ220,"=ТН")</f>
        <v>0</v>
      </c>
      <c r="AT217" s="124">
        <f>COUNTIF($F217:$AJ220,"=ВД")</f>
        <v>0</v>
      </c>
      <c r="AU217" s="124">
        <f>COUNTIF($F217:$AJ220,"=ВП")</f>
        <v>0</v>
      </c>
      <c r="AV217" s="124">
        <f>COUNTIF($F217:$AJ220,"=ДД")</f>
        <v>0</v>
      </c>
      <c r="AW217" s="124">
        <f>COUNTIF($F217:$AJ220,"=П")</f>
        <v>0</v>
      </c>
      <c r="AX217" s="124">
        <f>COUNTIF($F217:$AJ220,"=ПР")</f>
        <v>0</v>
      </c>
      <c r="AY217" s="95">
        <f>COUNTIF($F217:$AJ220,"=І")</f>
        <v>0</v>
      </c>
      <c r="AZ217" s="95">
        <f>COUNTIF($F217:$AJ220,"=НЗ")</f>
        <v>0</v>
      </c>
      <c r="BA217" s="97" t="str">
        <f>IF(C217&gt;1,[1]Графік!$L$36,"")</f>
        <v/>
      </c>
    </row>
    <row r="218" spans="1:53" ht="12.75" customHeight="1" x14ac:dyDescent="0.25">
      <c r="A218" s="141"/>
      <c r="B218" s="144"/>
      <c r="C218" s="147"/>
      <c r="D218" s="150"/>
      <c r="E218" s="51"/>
      <c r="F218" s="38">
        <f t="shared" ref="F218:AG218" si="102">IF(F217="Р",8,"")</f>
        <v>8</v>
      </c>
      <c r="G218" s="70">
        <f t="shared" si="102"/>
        <v>8</v>
      </c>
      <c r="H218" s="70">
        <f t="shared" si="102"/>
        <v>8</v>
      </c>
      <c r="I218" s="70">
        <f t="shared" si="102"/>
        <v>8</v>
      </c>
      <c r="J218" s="70" t="str">
        <f t="shared" si="102"/>
        <v/>
      </c>
      <c r="K218" s="70" t="str">
        <f t="shared" si="102"/>
        <v/>
      </c>
      <c r="L218" s="70">
        <f t="shared" si="102"/>
        <v>8</v>
      </c>
      <c r="M218" s="70">
        <f t="shared" si="102"/>
        <v>8</v>
      </c>
      <c r="N218" s="70">
        <f t="shared" si="102"/>
        <v>8</v>
      </c>
      <c r="O218" s="70">
        <f t="shared" si="102"/>
        <v>8</v>
      </c>
      <c r="P218" s="70" t="str">
        <f t="shared" si="102"/>
        <v/>
      </c>
      <c r="Q218" s="70" t="str">
        <f t="shared" si="102"/>
        <v/>
      </c>
      <c r="R218" s="70">
        <f t="shared" si="102"/>
        <v>8</v>
      </c>
      <c r="S218" s="70">
        <f t="shared" si="102"/>
        <v>8</v>
      </c>
      <c r="T218" s="70">
        <f t="shared" si="102"/>
        <v>8</v>
      </c>
      <c r="U218" s="70">
        <f t="shared" si="102"/>
        <v>8</v>
      </c>
      <c r="V218" s="70" t="str">
        <f t="shared" si="102"/>
        <v/>
      </c>
      <c r="W218" s="70" t="str">
        <f t="shared" si="102"/>
        <v/>
      </c>
      <c r="X218" s="70">
        <f t="shared" si="102"/>
        <v>8</v>
      </c>
      <c r="Y218" s="70">
        <f t="shared" si="102"/>
        <v>8</v>
      </c>
      <c r="Z218" s="70">
        <f t="shared" si="102"/>
        <v>8</v>
      </c>
      <c r="AA218" s="70">
        <f t="shared" si="102"/>
        <v>8</v>
      </c>
      <c r="AB218" s="70" t="str">
        <f t="shared" si="102"/>
        <v/>
      </c>
      <c r="AC218" s="70" t="str">
        <f t="shared" si="102"/>
        <v/>
      </c>
      <c r="AD218" s="70">
        <f t="shared" si="102"/>
        <v>8</v>
      </c>
      <c r="AE218" s="70">
        <f t="shared" si="102"/>
        <v>8</v>
      </c>
      <c r="AF218" s="70">
        <f t="shared" si="102"/>
        <v>8</v>
      </c>
      <c r="AG218" s="70">
        <f t="shared" si="102"/>
        <v>8</v>
      </c>
      <c r="AH218" s="70"/>
      <c r="AI218" s="70"/>
      <c r="AJ218" s="70"/>
      <c r="AK218" s="162"/>
      <c r="AL218" s="156"/>
      <c r="AM218" s="127"/>
      <c r="AN218" s="130"/>
      <c r="AO218" s="133"/>
      <c r="AP218" s="136"/>
      <c r="AQ218" s="136"/>
      <c r="AR218" s="124"/>
      <c r="AS218" s="124"/>
      <c r="AT218" s="124"/>
      <c r="AU218" s="124"/>
      <c r="AV218" s="124"/>
      <c r="AW218" s="124"/>
      <c r="AX218" s="124"/>
      <c r="AY218" s="95"/>
      <c r="AZ218" s="95"/>
      <c r="BA218" s="98"/>
    </row>
    <row r="219" spans="1:53" ht="12.75" customHeight="1" x14ac:dyDescent="0.25">
      <c r="A219" s="141"/>
      <c r="B219" s="144"/>
      <c r="C219" s="147"/>
      <c r="D219" s="150"/>
      <c r="E219" s="51"/>
      <c r="F219" s="42" t="str">
        <f t="shared" ref="F219:AJ219" si="103">IF(F220&gt;0,"НУ","")</f>
        <v/>
      </c>
      <c r="G219" s="72" t="str">
        <f t="shared" si="103"/>
        <v/>
      </c>
      <c r="H219" s="72" t="str">
        <f t="shared" si="103"/>
        <v/>
      </c>
      <c r="I219" s="72" t="str">
        <f t="shared" si="103"/>
        <v/>
      </c>
      <c r="J219" s="72" t="str">
        <f t="shared" si="103"/>
        <v/>
      </c>
      <c r="K219" s="72" t="str">
        <f t="shared" si="103"/>
        <v/>
      </c>
      <c r="L219" s="72" t="str">
        <f t="shared" si="103"/>
        <v/>
      </c>
      <c r="M219" s="72" t="str">
        <f t="shared" si="103"/>
        <v/>
      </c>
      <c r="N219" s="72" t="str">
        <f t="shared" si="103"/>
        <v/>
      </c>
      <c r="O219" s="72" t="str">
        <f t="shared" si="103"/>
        <v/>
      </c>
      <c r="P219" s="72" t="str">
        <f t="shared" si="103"/>
        <v/>
      </c>
      <c r="Q219" s="72" t="str">
        <f t="shared" si="103"/>
        <v/>
      </c>
      <c r="R219" s="72" t="str">
        <f t="shared" si="103"/>
        <v/>
      </c>
      <c r="S219" s="72" t="str">
        <f t="shared" si="103"/>
        <v/>
      </c>
      <c r="T219" s="72" t="str">
        <f t="shared" si="103"/>
        <v/>
      </c>
      <c r="U219" s="72" t="str">
        <f t="shared" si="103"/>
        <v/>
      </c>
      <c r="V219" s="72" t="str">
        <f t="shared" si="103"/>
        <v/>
      </c>
      <c r="W219" s="72" t="str">
        <f t="shared" si="103"/>
        <v/>
      </c>
      <c r="X219" s="72" t="str">
        <f t="shared" si="103"/>
        <v/>
      </c>
      <c r="Y219" s="72" t="str">
        <f t="shared" si="103"/>
        <v/>
      </c>
      <c r="Z219" s="72" t="str">
        <f t="shared" si="103"/>
        <v/>
      </c>
      <c r="AA219" s="72" t="str">
        <f t="shared" si="103"/>
        <v/>
      </c>
      <c r="AB219" s="72" t="str">
        <f t="shared" si="103"/>
        <v/>
      </c>
      <c r="AC219" s="72" t="str">
        <f t="shared" si="103"/>
        <v/>
      </c>
      <c r="AD219" s="72" t="str">
        <f t="shared" si="103"/>
        <v/>
      </c>
      <c r="AE219" s="72" t="str">
        <f t="shared" si="103"/>
        <v/>
      </c>
      <c r="AF219" s="72" t="str">
        <f t="shared" si="103"/>
        <v/>
      </c>
      <c r="AG219" s="72" t="str">
        <f t="shared" si="103"/>
        <v/>
      </c>
      <c r="AH219" s="72" t="str">
        <f t="shared" si="103"/>
        <v/>
      </c>
      <c r="AI219" s="72" t="str">
        <f t="shared" si="103"/>
        <v/>
      </c>
      <c r="AJ219" s="72" t="str">
        <f t="shared" si="103"/>
        <v/>
      </c>
      <c r="AK219" s="162"/>
      <c r="AL219" s="156"/>
      <c r="AM219" s="127"/>
      <c r="AN219" s="130"/>
      <c r="AO219" s="133"/>
      <c r="AP219" s="136"/>
      <c r="AQ219" s="136"/>
      <c r="AR219" s="124"/>
      <c r="AS219" s="124"/>
      <c r="AT219" s="124"/>
      <c r="AU219" s="124"/>
      <c r="AV219" s="124"/>
      <c r="AW219" s="124"/>
      <c r="AX219" s="124"/>
      <c r="AY219" s="95"/>
      <c r="AZ219" s="95"/>
      <c r="BA219" s="98"/>
    </row>
    <row r="220" spans="1:53" ht="13.5" customHeight="1" thickBot="1" x14ac:dyDescent="0.3">
      <c r="A220" s="142"/>
      <c r="B220" s="145"/>
      <c r="C220" s="148"/>
      <c r="D220" s="151"/>
      <c r="E220" s="52"/>
      <c r="F220" s="47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163"/>
      <c r="AL220" s="157"/>
      <c r="AM220" s="128"/>
      <c r="AN220" s="131"/>
      <c r="AO220" s="134"/>
      <c r="AP220" s="137"/>
      <c r="AQ220" s="137"/>
      <c r="AR220" s="125"/>
      <c r="AS220" s="125"/>
      <c r="AT220" s="125"/>
      <c r="AU220" s="125"/>
      <c r="AV220" s="125"/>
      <c r="AW220" s="125"/>
      <c r="AX220" s="125"/>
      <c r="AY220" s="96"/>
      <c r="AZ220" s="96"/>
      <c r="BA220" s="99"/>
    </row>
    <row r="221" spans="1:53" ht="12.75" customHeight="1" x14ac:dyDescent="0.25">
      <c r="A221" s="140">
        <v>53</v>
      </c>
      <c r="B221" s="143" t="str">
        <f>IFERROR(VLOOKUP($C221,[1]Списки!$A$1:$C$3999,2,0),"")</f>
        <v/>
      </c>
      <c r="C221" s="146"/>
      <c r="D221" s="149" t="str">
        <f>IFERROR(VLOOKUP($C221,[1]Списки!$A$1:$C$3999,3,0),"")</f>
        <v/>
      </c>
      <c r="E221" s="50"/>
      <c r="F221" s="34" t="str">
        <f>VLOOKUP(F$11,[1]Графік!$I$5:$L$32,3,0)</f>
        <v>Р</v>
      </c>
      <c r="G221" s="35" t="str">
        <f>VLOOKUP(G$11,[1]Графік!$I$5:$L$32,3,0)</f>
        <v>Р</v>
      </c>
      <c r="H221" s="35" t="str">
        <f>VLOOKUP(H$11,[1]Графік!$I$5:$L$32,3,0)</f>
        <v>Р</v>
      </c>
      <c r="I221" s="35" t="str">
        <f>VLOOKUP(I$11,[1]Графік!$I$5:$L$32,3,0)</f>
        <v>Р</v>
      </c>
      <c r="J221" s="35" t="str">
        <f>VLOOKUP(J$11,[1]Графік!$I$5:$L$32,3,0)</f>
        <v>ВВ</v>
      </c>
      <c r="K221" s="35" t="str">
        <f>VLOOKUP(K$11,[1]Графік!$I$5:$L$32,3,0)</f>
        <v>ВВ</v>
      </c>
      <c r="L221" s="35" t="str">
        <f>VLOOKUP(L$11,[1]Графік!$I$5:$L$32,3,0)</f>
        <v>Р</v>
      </c>
      <c r="M221" s="35" t="str">
        <f>VLOOKUP(M$11,[1]Графік!$I$5:$L$32,3,0)</f>
        <v>Р</v>
      </c>
      <c r="N221" s="35" t="str">
        <f>VLOOKUP(N$11,[1]Графік!$I$5:$L$32,3,0)</f>
        <v>Р</v>
      </c>
      <c r="O221" s="35" t="str">
        <f>VLOOKUP(O$11,[1]Графік!$I$5:$L$32,3,0)</f>
        <v>Р</v>
      </c>
      <c r="P221" s="35" t="str">
        <f>VLOOKUP(P$11,[1]Графік!$I$5:$L$32,3,0)</f>
        <v>ВВ</v>
      </c>
      <c r="Q221" s="35" t="str">
        <f>VLOOKUP(Q$11,[1]Графік!$I$5:$L$32,3,0)</f>
        <v>ВВ</v>
      </c>
      <c r="R221" s="35" t="str">
        <f>VLOOKUP(R$11,[1]Графік!$I$5:$L$32,3,0)</f>
        <v>Р</v>
      </c>
      <c r="S221" s="35" t="str">
        <f>VLOOKUP(S$11,[1]Графік!$I$5:$L$32,3,0)</f>
        <v>Р</v>
      </c>
      <c r="T221" s="35" t="str">
        <f>VLOOKUP(T$11,[1]Графік!$I$5:$L$32,3,0)</f>
        <v>Р</v>
      </c>
      <c r="U221" s="35" t="str">
        <f>VLOOKUP(U$11,[1]Графік!$I$5:$L$32,3,0)</f>
        <v>Р</v>
      </c>
      <c r="V221" s="35" t="str">
        <f>VLOOKUP(V$11,[1]Графік!$I$5:$L$32,3,0)</f>
        <v>ВВ</v>
      </c>
      <c r="W221" s="35" t="str">
        <f>VLOOKUP(W$11,[1]Графік!$I$5:$L$32,3,0)</f>
        <v>ВВ</v>
      </c>
      <c r="X221" s="35" t="str">
        <f>VLOOKUP(X$11,[1]Графік!$I$5:$L$32,3,0)</f>
        <v>Р</v>
      </c>
      <c r="Y221" s="35" t="str">
        <f>VLOOKUP(Y$11,[1]Графік!$I$5:$L$32,3,0)</f>
        <v>Р</v>
      </c>
      <c r="Z221" s="35" t="str">
        <f>VLOOKUP(Z$11,[1]Графік!$I$5:$L$32,3,0)</f>
        <v>Р</v>
      </c>
      <c r="AA221" s="35" t="str">
        <f>VLOOKUP(AA$11,[1]Графік!$I$5:$L$32,3,0)</f>
        <v>Р</v>
      </c>
      <c r="AB221" s="35" t="str">
        <f>VLOOKUP(AB$11,[1]Графік!$I$5:$L$32,3,0)</f>
        <v>ВВ</v>
      </c>
      <c r="AC221" s="35" t="str">
        <f>VLOOKUP(AC$11,[1]Графік!$I$5:$L$32,3,0)</f>
        <v>ВВ</v>
      </c>
      <c r="AD221" s="35" t="str">
        <f>VLOOKUP(AD$11,[1]Графік!$I$5:$L$32,3,0)</f>
        <v>Р</v>
      </c>
      <c r="AE221" s="35" t="str">
        <f>VLOOKUP(AE$11,[1]Графік!$I$5:$L$32,3,0)</f>
        <v>Р</v>
      </c>
      <c r="AF221" s="35" t="str">
        <f>VLOOKUP(AF$11,[1]Графік!$I$5:$L$32,3,0)</f>
        <v>Р</v>
      </c>
      <c r="AG221" s="35" t="str">
        <f>VLOOKUP(AG$11,[1]Графік!$I$5:$L$32,3,0)</f>
        <v>Р</v>
      </c>
      <c r="AH221" s="35"/>
      <c r="AI221" s="35"/>
      <c r="AJ221" s="35"/>
      <c r="AK221" s="162">
        <f ca="1">SUMIF($F221:$AJ224,"Р",$F222:$AJ222)</f>
        <v>160</v>
      </c>
      <c r="AL221" s="156">
        <f ca="1">SUMIF($F223:$AJ224,"НУ",$F224:$AJ224)</f>
        <v>0</v>
      </c>
      <c r="AM221" s="127">
        <f ca="1">SUMIF(F221:AJ224,"РВ",F222:AJ222)</f>
        <v>0</v>
      </c>
      <c r="AN221" s="130">
        <f ca="1">AK221+AL221+AM221</f>
        <v>160</v>
      </c>
      <c r="AO221" s="133">
        <f ca="1">AK221/8</f>
        <v>20</v>
      </c>
      <c r="AP221" s="136">
        <f>COUNTIF($F221:$AJ224,"=ВВ")</f>
        <v>8</v>
      </c>
      <c r="AQ221" s="136">
        <f>COUNTIF($F221:$AJ224,"=В")</f>
        <v>0</v>
      </c>
      <c r="AR221" s="124">
        <f>COUNTIF($F221:$AJ224,"=НА")</f>
        <v>0</v>
      </c>
      <c r="AS221" s="124">
        <f>COUNTIF(F221:AJ224,"=ТН")</f>
        <v>0</v>
      </c>
      <c r="AT221" s="124">
        <f>COUNTIF($F221:$AJ224,"=ВД")</f>
        <v>0</v>
      </c>
      <c r="AU221" s="124">
        <f>COUNTIF($F221:$AJ224,"=ВП")</f>
        <v>0</v>
      </c>
      <c r="AV221" s="124">
        <f>COUNTIF($F221:$AJ224,"=ДД")</f>
        <v>0</v>
      </c>
      <c r="AW221" s="124">
        <f>COUNTIF($F221:$AJ224,"=П")</f>
        <v>0</v>
      </c>
      <c r="AX221" s="124">
        <f>COUNTIF($F221:$AJ224,"=ПР")</f>
        <v>0</v>
      </c>
      <c r="AY221" s="95">
        <f>COUNTIF($F221:$AJ224,"=І")</f>
        <v>0</v>
      </c>
      <c r="AZ221" s="95">
        <f>COUNTIF($F221:$AJ224,"=НЗ")</f>
        <v>0</v>
      </c>
      <c r="BA221" s="97" t="str">
        <f>IF(C221&gt;1,[1]Графік!$L$36,"")</f>
        <v/>
      </c>
    </row>
    <row r="222" spans="1:53" ht="12.75" customHeight="1" x14ac:dyDescent="0.25">
      <c r="A222" s="141"/>
      <c r="B222" s="144"/>
      <c r="C222" s="147"/>
      <c r="D222" s="150"/>
      <c r="E222" s="51"/>
      <c r="F222" s="38">
        <f t="shared" ref="F222:AG222" si="104">IF(F221="Р",8,"")</f>
        <v>8</v>
      </c>
      <c r="G222" s="70">
        <f t="shared" si="104"/>
        <v>8</v>
      </c>
      <c r="H222" s="70">
        <f t="shared" si="104"/>
        <v>8</v>
      </c>
      <c r="I222" s="70">
        <f t="shared" si="104"/>
        <v>8</v>
      </c>
      <c r="J222" s="70" t="str">
        <f t="shared" si="104"/>
        <v/>
      </c>
      <c r="K222" s="70" t="str">
        <f t="shared" si="104"/>
        <v/>
      </c>
      <c r="L222" s="70">
        <f t="shared" si="104"/>
        <v>8</v>
      </c>
      <c r="M222" s="70">
        <f t="shared" si="104"/>
        <v>8</v>
      </c>
      <c r="N222" s="70">
        <f t="shared" si="104"/>
        <v>8</v>
      </c>
      <c r="O222" s="70">
        <f t="shared" si="104"/>
        <v>8</v>
      </c>
      <c r="P222" s="70" t="str">
        <f t="shared" si="104"/>
        <v/>
      </c>
      <c r="Q222" s="70" t="str">
        <f t="shared" si="104"/>
        <v/>
      </c>
      <c r="R222" s="70">
        <f t="shared" si="104"/>
        <v>8</v>
      </c>
      <c r="S222" s="70">
        <f t="shared" si="104"/>
        <v>8</v>
      </c>
      <c r="T222" s="70">
        <f t="shared" si="104"/>
        <v>8</v>
      </c>
      <c r="U222" s="70">
        <f t="shared" si="104"/>
        <v>8</v>
      </c>
      <c r="V222" s="70" t="str">
        <f t="shared" si="104"/>
        <v/>
      </c>
      <c r="W222" s="70" t="str">
        <f t="shared" si="104"/>
        <v/>
      </c>
      <c r="X222" s="70">
        <f t="shared" si="104"/>
        <v>8</v>
      </c>
      <c r="Y222" s="70">
        <f t="shared" si="104"/>
        <v>8</v>
      </c>
      <c r="Z222" s="70">
        <f t="shared" si="104"/>
        <v>8</v>
      </c>
      <c r="AA222" s="70">
        <f t="shared" si="104"/>
        <v>8</v>
      </c>
      <c r="AB222" s="70" t="str">
        <f t="shared" si="104"/>
        <v/>
      </c>
      <c r="AC222" s="70" t="str">
        <f t="shared" si="104"/>
        <v/>
      </c>
      <c r="AD222" s="70">
        <f t="shared" si="104"/>
        <v>8</v>
      </c>
      <c r="AE222" s="70">
        <f t="shared" si="104"/>
        <v>8</v>
      </c>
      <c r="AF222" s="70">
        <f t="shared" si="104"/>
        <v>8</v>
      </c>
      <c r="AG222" s="70">
        <f t="shared" si="104"/>
        <v>8</v>
      </c>
      <c r="AH222" s="70"/>
      <c r="AI222" s="70"/>
      <c r="AJ222" s="70"/>
      <c r="AK222" s="162"/>
      <c r="AL222" s="156"/>
      <c r="AM222" s="127"/>
      <c r="AN222" s="130"/>
      <c r="AO222" s="133"/>
      <c r="AP222" s="136"/>
      <c r="AQ222" s="136"/>
      <c r="AR222" s="124"/>
      <c r="AS222" s="124"/>
      <c r="AT222" s="124"/>
      <c r="AU222" s="124"/>
      <c r="AV222" s="124"/>
      <c r="AW222" s="124"/>
      <c r="AX222" s="124"/>
      <c r="AY222" s="95"/>
      <c r="AZ222" s="95"/>
      <c r="BA222" s="98"/>
    </row>
    <row r="223" spans="1:53" ht="12.75" customHeight="1" x14ac:dyDescent="0.25">
      <c r="A223" s="141"/>
      <c r="B223" s="144"/>
      <c r="C223" s="147"/>
      <c r="D223" s="150"/>
      <c r="E223" s="51"/>
      <c r="F223" s="42" t="str">
        <f t="shared" ref="F223:AJ223" si="105">IF(F224&gt;0,"НУ","")</f>
        <v/>
      </c>
      <c r="G223" s="72" t="str">
        <f t="shared" si="105"/>
        <v/>
      </c>
      <c r="H223" s="72" t="str">
        <f t="shared" si="105"/>
        <v/>
      </c>
      <c r="I223" s="72" t="str">
        <f t="shared" si="105"/>
        <v/>
      </c>
      <c r="J223" s="72" t="str">
        <f t="shared" si="105"/>
        <v/>
      </c>
      <c r="K223" s="72" t="str">
        <f t="shared" si="105"/>
        <v/>
      </c>
      <c r="L223" s="72" t="str">
        <f t="shared" si="105"/>
        <v/>
      </c>
      <c r="M223" s="72" t="str">
        <f t="shared" si="105"/>
        <v/>
      </c>
      <c r="N223" s="72" t="str">
        <f t="shared" si="105"/>
        <v/>
      </c>
      <c r="O223" s="72" t="str">
        <f t="shared" si="105"/>
        <v/>
      </c>
      <c r="P223" s="72" t="str">
        <f t="shared" si="105"/>
        <v/>
      </c>
      <c r="Q223" s="72" t="str">
        <f t="shared" si="105"/>
        <v/>
      </c>
      <c r="R223" s="72" t="str">
        <f t="shared" si="105"/>
        <v/>
      </c>
      <c r="S223" s="72" t="str">
        <f t="shared" si="105"/>
        <v/>
      </c>
      <c r="T223" s="72" t="str">
        <f t="shared" si="105"/>
        <v/>
      </c>
      <c r="U223" s="72" t="str">
        <f t="shared" si="105"/>
        <v/>
      </c>
      <c r="V223" s="72" t="str">
        <f t="shared" si="105"/>
        <v/>
      </c>
      <c r="W223" s="72" t="str">
        <f t="shared" si="105"/>
        <v/>
      </c>
      <c r="X223" s="72" t="str">
        <f t="shared" si="105"/>
        <v/>
      </c>
      <c r="Y223" s="72" t="str">
        <f t="shared" si="105"/>
        <v/>
      </c>
      <c r="Z223" s="72" t="str">
        <f t="shared" si="105"/>
        <v/>
      </c>
      <c r="AA223" s="72" t="str">
        <f t="shared" si="105"/>
        <v/>
      </c>
      <c r="AB223" s="72" t="str">
        <f t="shared" si="105"/>
        <v/>
      </c>
      <c r="AC223" s="72" t="str">
        <f t="shared" si="105"/>
        <v/>
      </c>
      <c r="AD223" s="72" t="str">
        <f t="shared" si="105"/>
        <v/>
      </c>
      <c r="AE223" s="72" t="str">
        <f t="shared" si="105"/>
        <v/>
      </c>
      <c r="AF223" s="72" t="str">
        <f t="shared" si="105"/>
        <v/>
      </c>
      <c r="AG223" s="72" t="str">
        <f t="shared" si="105"/>
        <v/>
      </c>
      <c r="AH223" s="72" t="str">
        <f t="shared" si="105"/>
        <v/>
      </c>
      <c r="AI223" s="72" t="str">
        <f t="shared" si="105"/>
        <v/>
      </c>
      <c r="AJ223" s="72" t="str">
        <f t="shared" si="105"/>
        <v/>
      </c>
      <c r="AK223" s="162"/>
      <c r="AL223" s="156"/>
      <c r="AM223" s="127"/>
      <c r="AN223" s="130"/>
      <c r="AO223" s="133"/>
      <c r="AP223" s="136"/>
      <c r="AQ223" s="136"/>
      <c r="AR223" s="124"/>
      <c r="AS223" s="124"/>
      <c r="AT223" s="124"/>
      <c r="AU223" s="124"/>
      <c r="AV223" s="124"/>
      <c r="AW223" s="124"/>
      <c r="AX223" s="124"/>
      <c r="AY223" s="95"/>
      <c r="AZ223" s="95"/>
      <c r="BA223" s="98"/>
    </row>
    <row r="224" spans="1:53" ht="13.5" customHeight="1" thickBot="1" x14ac:dyDescent="0.3">
      <c r="A224" s="142"/>
      <c r="B224" s="145"/>
      <c r="C224" s="148"/>
      <c r="D224" s="151"/>
      <c r="E224" s="52"/>
      <c r="F224" s="47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163"/>
      <c r="AL224" s="157"/>
      <c r="AM224" s="128"/>
      <c r="AN224" s="131"/>
      <c r="AO224" s="134"/>
      <c r="AP224" s="137"/>
      <c r="AQ224" s="137"/>
      <c r="AR224" s="125"/>
      <c r="AS224" s="125"/>
      <c r="AT224" s="125"/>
      <c r="AU224" s="125"/>
      <c r="AV224" s="125"/>
      <c r="AW224" s="125"/>
      <c r="AX224" s="125"/>
      <c r="AY224" s="96"/>
      <c r="AZ224" s="96"/>
      <c r="BA224" s="99"/>
    </row>
    <row r="225" spans="1:53" ht="12.75" customHeight="1" x14ac:dyDescent="0.25">
      <c r="A225" s="140">
        <v>54</v>
      </c>
      <c r="B225" s="143" t="str">
        <f>IFERROR(VLOOKUP($C225,[1]Списки!$A$1:$C$3999,2,0),"")</f>
        <v/>
      </c>
      <c r="C225" s="146"/>
      <c r="D225" s="149" t="str">
        <f>IFERROR(VLOOKUP($C225,[1]Списки!$A$1:$C$3999,3,0),"")</f>
        <v/>
      </c>
      <c r="E225" s="50"/>
      <c r="F225" s="34" t="str">
        <f>VLOOKUP(F$11,[1]Графік!$I$5:$L$32,3,0)</f>
        <v>Р</v>
      </c>
      <c r="G225" s="35" t="str">
        <f>VLOOKUP(G$11,[1]Графік!$I$5:$L$32,3,0)</f>
        <v>Р</v>
      </c>
      <c r="H225" s="35" t="str">
        <f>VLOOKUP(H$11,[1]Графік!$I$5:$L$32,3,0)</f>
        <v>Р</v>
      </c>
      <c r="I225" s="35" t="str">
        <f>VLOOKUP(I$11,[1]Графік!$I$5:$L$32,3,0)</f>
        <v>Р</v>
      </c>
      <c r="J225" s="35" t="str">
        <f>VLOOKUP(J$11,[1]Графік!$I$5:$L$32,3,0)</f>
        <v>ВВ</v>
      </c>
      <c r="K225" s="35" t="str">
        <f>VLOOKUP(K$11,[1]Графік!$I$5:$L$32,3,0)</f>
        <v>ВВ</v>
      </c>
      <c r="L225" s="35" t="str">
        <f>VLOOKUP(L$11,[1]Графік!$I$5:$L$32,3,0)</f>
        <v>Р</v>
      </c>
      <c r="M225" s="35" t="str">
        <f>VLOOKUP(M$11,[1]Графік!$I$5:$L$32,3,0)</f>
        <v>Р</v>
      </c>
      <c r="N225" s="35" t="str">
        <f>VLOOKUP(N$11,[1]Графік!$I$5:$L$32,3,0)</f>
        <v>Р</v>
      </c>
      <c r="O225" s="35" t="str">
        <f>VLOOKUP(O$11,[1]Графік!$I$5:$L$32,3,0)</f>
        <v>Р</v>
      </c>
      <c r="P225" s="35" t="str">
        <f>VLOOKUP(P$11,[1]Графік!$I$5:$L$32,3,0)</f>
        <v>ВВ</v>
      </c>
      <c r="Q225" s="35" t="str">
        <f>VLOOKUP(Q$11,[1]Графік!$I$5:$L$32,3,0)</f>
        <v>ВВ</v>
      </c>
      <c r="R225" s="35" t="str">
        <f>VLOOKUP(R$11,[1]Графік!$I$5:$L$32,3,0)</f>
        <v>Р</v>
      </c>
      <c r="S225" s="35" t="str">
        <f>VLOOKUP(S$11,[1]Графік!$I$5:$L$32,3,0)</f>
        <v>Р</v>
      </c>
      <c r="T225" s="35" t="str">
        <f>VLOOKUP(T$11,[1]Графік!$I$5:$L$32,3,0)</f>
        <v>Р</v>
      </c>
      <c r="U225" s="35" t="str">
        <f>VLOOKUP(U$11,[1]Графік!$I$5:$L$32,3,0)</f>
        <v>Р</v>
      </c>
      <c r="V225" s="35" t="str">
        <f>VLOOKUP(V$11,[1]Графік!$I$5:$L$32,3,0)</f>
        <v>ВВ</v>
      </c>
      <c r="W225" s="35" t="str">
        <f>VLOOKUP(W$11,[1]Графік!$I$5:$L$32,3,0)</f>
        <v>ВВ</v>
      </c>
      <c r="X225" s="35" t="str">
        <f>VLOOKUP(X$11,[1]Графік!$I$5:$L$32,3,0)</f>
        <v>Р</v>
      </c>
      <c r="Y225" s="35" t="str">
        <f>VLOOKUP(Y$11,[1]Графік!$I$5:$L$32,3,0)</f>
        <v>Р</v>
      </c>
      <c r="Z225" s="35" t="str">
        <f>VLOOKUP(Z$11,[1]Графік!$I$5:$L$32,3,0)</f>
        <v>Р</v>
      </c>
      <c r="AA225" s="35" t="str">
        <f>VLOOKUP(AA$11,[1]Графік!$I$5:$L$32,3,0)</f>
        <v>Р</v>
      </c>
      <c r="AB225" s="35" t="str">
        <f>VLOOKUP(AB$11,[1]Графік!$I$5:$L$32,3,0)</f>
        <v>ВВ</v>
      </c>
      <c r="AC225" s="35" t="str">
        <f>VLOOKUP(AC$11,[1]Графік!$I$5:$L$32,3,0)</f>
        <v>ВВ</v>
      </c>
      <c r="AD225" s="35" t="str">
        <f>VLOOKUP(AD$11,[1]Графік!$I$5:$L$32,3,0)</f>
        <v>Р</v>
      </c>
      <c r="AE225" s="35" t="str">
        <f>VLOOKUP(AE$11,[1]Графік!$I$5:$L$32,3,0)</f>
        <v>Р</v>
      </c>
      <c r="AF225" s="35" t="str">
        <f>VLOOKUP(AF$11,[1]Графік!$I$5:$L$32,3,0)</f>
        <v>Р</v>
      </c>
      <c r="AG225" s="35" t="str">
        <f>VLOOKUP(AG$11,[1]Графік!$I$5:$L$32,3,0)</f>
        <v>Р</v>
      </c>
      <c r="AH225" s="35"/>
      <c r="AI225" s="35"/>
      <c r="AJ225" s="35"/>
      <c r="AK225" s="162">
        <f ca="1">SUMIF($F225:$AJ228,"Р",$F226:$AJ226)</f>
        <v>160</v>
      </c>
      <c r="AL225" s="156">
        <f ca="1">SUMIF($F227:$AJ228,"НУ",$F228:$AJ228)</f>
        <v>0</v>
      </c>
      <c r="AM225" s="127">
        <f ca="1">SUMIF(F225:AJ228,"РВ",F226:AJ226)</f>
        <v>0</v>
      </c>
      <c r="AN225" s="130">
        <f ca="1">AK225+AL225+AM225</f>
        <v>160</v>
      </c>
      <c r="AO225" s="133">
        <f ca="1">AK225/8</f>
        <v>20</v>
      </c>
      <c r="AP225" s="136">
        <f>COUNTIF($F225:$AJ228,"=ВВ")</f>
        <v>8</v>
      </c>
      <c r="AQ225" s="136">
        <f>COUNTIF($F225:$AJ228,"=В")</f>
        <v>0</v>
      </c>
      <c r="AR225" s="124">
        <f>COUNTIF($F225:$AJ228,"=НА")</f>
        <v>0</v>
      </c>
      <c r="AS225" s="124">
        <f>COUNTIF(F225:AJ228,"=ТН")</f>
        <v>0</v>
      </c>
      <c r="AT225" s="124">
        <f>COUNTIF($F225:$AJ228,"=ВД")</f>
        <v>0</v>
      </c>
      <c r="AU225" s="124">
        <f>COUNTIF($F225:$AJ228,"=ВП")</f>
        <v>0</v>
      </c>
      <c r="AV225" s="124">
        <f>COUNTIF($F225:$AJ228,"=ДД")</f>
        <v>0</v>
      </c>
      <c r="AW225" s="124">
        <f>COUNTIF($F225:$AJ228,"=П")</f>
        <v>0</v>
      </c>
      <c r="AX225" s="124">
        <f>COUNTIF($F225:$AJ228,"=ПР")</f>
        <v>0</v>
      </c>
      <c r="AY225" s="95">
        <f>COUNTIF($F225:$AJ228,"=І")</f>
        <v>0</v>
      </c>
      <c r="AZ225" s="95">
        <f>COUNTIF($F225:$AJ228,"=НЗ")</f>
        <v>0</v>
      </c>
      <c r="BA225" s="97" t="str">
        <f>IF(C225&gt;1,[1]Графік!$L$36,"")</f>
        <v/>
      </c>
    </row>
    <row r="226" spans="1:53" ht="12.75" customHeight="1" x14ac:dyDescent="0.25">
      <c r="A226" s="141"/>
      <c r="B226" s="144"/>
      <c r="C226" s="147"/>
      <c r="D226" s="150"/>
      <c r="E226" s="51"/>
      <c r="F226" s="38">
        <f t="shared" ref="F226:AG226" si="106">IF(F225="Р",8,"")</f>
        <v>8</v>
      </c>
      <c r="G226" s="70">
        <f t="shared" si="106"/>
        <v>8</v>
      </c>
      <c r="H226" s="70">
        <f t="shared" si="106"/>
        <v>8</v>
      </c>
      <c r="I226" s="70">
        <f t="shared" si="106"/>
        <v>8</v>
      </c>
      <c r="J226" s="70" t="str">
        <f t="shared" si="106"/>
        <v/>
      </c>
      <c r="K226" s="70" t="str">
        <f t="shared" si="106"/>
        <v/>
      </c>
      <c r="L226" s="70">
        <f t="shared" si="106"/>
        <v>8</v>
      </c>
      <c r="M226" s="70">
        <f t="shared" si="106"/>
        <v>8</v>
      </c>
      <c r="N226" s="70">
        <f t="shared" si="106"/>
        <v>8</v>
      </c>
      <c r="O226" s="70">
        <f t="shared" si="106"/>
        <v>8</v>
      </c>
      <c r="P226" s="70" t="str">
        <f t="shared" si="106"/>
        <v/>
      </c>
      <c r="Q226" s="70" t="str">
        <f t="shared" si="106"/>
        <v/>
      </c>
      <c r="R226" s="70">
        <f t="shared" si="106"/>
        <v>8</v>
      </c>
      <c r="S226" s="70">
        <f t="shared" si="106"/>
        <v>8</v>
      </c>
      <c r="T226" s="70">
        <f t="shared" si="106"/>
        <v>8</v>
      </c>
      <c r="U226" s="70">
        <f t="shared" si="106"/>
        <v>8</v>
      </c>
      <c r="V226" s="70" t="str">
        <f t="shared" si="106"/>
        <v/>
      </c>
      <c r="W226" s="70" t="str">
        <f t="shared" si="106"/>
        <v/>
      </c>
      <c r="X226" s="70">
        <f t="shared" si="106"/>
        <v>8</v>
      </c>
      <c r="Y226" s="70">
        <f t="shared" si="106"/>
        <v>8</v>
      </c>
      <c r="Z226" s="70">
        <f t="shared" si="106"/>
        <v>8</v>
      </c>
      <c r="AA226" s="70">
        <f t="shared" si="106"/>
        <v>8</v>
      </c>
      <c r="AB226" s="70" t="str">
        <f t="shared" si="106"/>
        <v/>
      </c>
      <c r="AC226" s="70" t="str">
        <f t="shared" si="106"/>
        <v/>
      </c>
      <c r="AD226" s="70">
        <f t="shared" si="106"/>
        <v>8</v>
      </c>
      <c r="AE226" s="70">
        <f t="shared" si="106"/>
        <v>8</v>
      </c>
      <c r="AF226" s="70">
        <f t="shared" si="106"/>
        <v>8</v>
      </c>
      <c r="AG226" s="70">
        <f t="shared" si="106"/>
        <v>8</v>
      </c>
      <c r="AH226" s="70"/>
      <c r="AI226" s="70"/>
      <c r="AJ226" s="70"/>
      <c r="AK226" s="162"/>
      <c r="AL226" s="156"/>
      <c r="AM226" s="127"/>
      <c r="AN226" s="130"/>
      <c r="AO226" s="133"/>
      <c r="AP226" s="136"/>
      <c r="AQ226" s="136"/>
      <c r="AR226" s="124"/>
      <c r="AS226" s="124"/>
      <c r="AT226" s="124"/>
      <c r="AU226" s="124"/>
      <c r="AV226" s="124"/>
      <c r="AW226" s="124"/>
      <c r="AX226" s="124"/>
      <c r="AY226" s="95"/>
      <c r="AZ226" s="95"/>
      <c r="BA226" s="98"/>
    </row>
    <row r="227" spans="1:53" ht="12.75" customHeight="1" x14ac:dyDescent="0.25">
      <c r="A227" s="141"/>
      <c r="B227" s="144"/>
      <c r="C227" s="147"/>
      <c r="D227" s="150"/>
      <c r="E227" s="51"/>
      <c r="F227" s="42" t="str">
        <f t="shared" ref="F227:AJ227" si="107">IF(F228&gt;0,"НУ","")</f>
        <v/>
      </c>
      <c r="G227" s="72" t="str">
        <f t="shared" si="107"/>
        <v/>
      </c>
      <c r="H227" s="72" t="str">
        <f t="shared" si="107"/>
        <v/>
      </c>
      <c r="I227" s="72" t="str">
        <f t="shared" si="107"/>
        <v/>
      </c>
      <c r="J227" s="72" t="str">
        <f t="shared" si="107"/>
        <v/>
      </c>
      <c r="K227" s="72" t="str">
        <f t="shared" si="107"/>
        <v/>
      </c>
      <c r="L227" s="72" t="str">
        <f t="shared" si="107"/>
        <v/>
      </c>
      <c r="M227" s="72" t="str">
        <f t="shared" si="107"/>
        <v/>
      </c>
      <c r="N227" s="72" t="str">
        <f t="shared" si="107"/>
        <v/>
      </c>
      <c r="O227" s="72" t="str">
        <f t="shared" si="107"/>
        <v/>
      </c>
      <c r="P227" s="72" t="str">
        <f t="shared" si="107"/>
        <v/>
      </c>
      <c r="Q227" s="72" t="str">
        <f t="shared" si="107"/>
        <v/>
      </c>
      <c r="R227" s="72" t="str">
        <f t="shared" si="107"/>
        <v/>
      </c>
      <c r="S227" s="72" t="str">
        <f t="shared" si="107"/>
        <v/>
      </c>
      <c r="T227" s="72" t="str">
        <f t="shared" si="107"/>
        <v/>
      </c>
      <c r="U227" s="72" t="str">
        <f t="shared" si="107"/>
        <v/>
      </c>
      <c r="V227" s="72" t="str">
        <f t="shared" si="107"/>
        <v/>
      </c>
      <c r="W227" s="72" t="str">
        <f t="shared" si="107"/>
        <v/>
      </c>
      <c r="X227" s="72" t="str">
        <f t="shared" si="107"/>
        <v/>
      </c>
      <c r="Y227" s="72" t="str">
        <f t="shared" si="107"/>
        <v/>
      </c>
      <c r="Z227" s="72" t="str">
        <f t="shared" si="107"/>
        <v/>
      </c>
      <c r="AA227" s="72" t="str">
        <f t="shared" si="107"/>
        <v/>
      </c>
      <c r="AB227" s="72" t="str">
        <f t="shared" si="107"/>
        <v/>
      </c>
      <c r="AC227" s="72" t="str">
        <f t="shared" si="107"/>
        <v/>
      </c>
      <c r="AD227" s="72" t="str">
        <f t="shared" si="107"/>
        <v/>
      </c>
      <c r="AE227" s="72" t="str">
        <f t="shared" si="107"/>
        <v/>
      </c>
      <c r="AF227" s="72" t="str">
        <f t="shared" si="107"/>
        <v/>
      </c>
      <c r="AG227" s="72" t="str">
        <f t="shared" si="107"/>
        <v/>
      </c>
      <c r="AH227" s="72" t="str">
        <f t="shared" si="107"/>
        <v/>
      </c>
      <c r="AI227" s="72" t="str">
        <f t="shared" si="107"/>
        <v/>
      </c>
      <c r="AJ227" s="72" t="str">
        <f t="shared" si="107"/>
        <v/>
      </c>
      <c r="AK227" s="162"/>
      <c r="AL227" s="156"/>
      <c r="AM227" s="127"/>
      <c r="AN227" s="130"/>
      <c r="AO227" s="133"/>
      <c r="AP227" s="136"/>
      <c r="AQ227" s="136"/>
      <c r="AR227" s="124"/>
      <c r="AS227" s="124"/>
      <c r="AT227" s="124"/>
      <c r="AU227" s="124"/>
      <c r="AV227" s="124"/>
      <c r="AW227" s="124"/>
      <c r="AX227" s="124"/>
      <c r="AY227" s="95"/>
      <c r="AZ227" s="95"/>
      <c r="BA227" s="98"/>
    </row>
    <row r="228" spans="1:53" ht="13.5" customHeight="1" thickBot="1" x14ac:dyDescent="0.3">
      <c r="A228" s="142"/>
      <c r="B228" s="145"/>
      <c r="C228" s="148"/>
      <c r="D228" s="151"/>
      <c r="E228" s="52"/>
      <c r="F228" s="47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163"/>
      <c r="AL228" s="157"/>
      <c r="AM228" s="128"/>
      <c r="AN228" s="131"/>
      <c r="AO228" s="134"/>
      <c r="AP228" s="137"/>
      <c r="AQ228" s="137"/>
      <c r="AR228" s="125"/>
      <c r="AS228" s="125"/>
      <c r="AT228" s="125"/>
      <c r="AU228" s="125"/>
      <c r="AV228" s="125"/>
      <c r="AW228" s="125"/>
      <c r="AX228" s="125"/>
      <c r="AY228" s="96"/>
      <c r="AZ228" s="96"/>
      <c r="BA228" s="99"/>
    </row>
    <row r="229" spans="1:53" ht="12.75" customHeight="1" x14ac:dyDescent="0.25">
      <c r="A229" s="140">
        <v>55</v>
      </c>
      <c r="B229" s="143" t="str">
        <f>IFERROR(VLOOKUP($C229,[1]Списки!$A$1:$C$3999,2,0),"")</f>
        <v/>
      </c>
      <c r="C229" s="146"/>
      <c r="D229" s="149" t="str">
        <f>IFERROR(VLOOKUP($C229,[1]Списки!$A$1:$C$3999,3,0),"")</f>
        <v/>
      </c>
      <c r="E229" s="50"/>
      <c r="F229" s="34" t="str">
        <f>VLOOKUP(F$11,[1]Графік!$I$5:$L$32,3,0)</f>
        <v>Р</v>
      </c>
      <c r="G229" s="35" t="str">
        <f>VLOOKUP(G$11,[1]Графік!$I$5:$L$32,3,0)</f>
        <v>Р</v>
      </c>
      <c r="H229" s="35" t="str">
        <f>VLOOKUP(H$11,[1]Графік!$I$5:$L$32,3,0)</f>
        <v>Р</v>
      </c>
      <c r="I229" s="35" t="str">
        <f>VLOOKUP(I$11,[1]Графік!$I$5:$L$32,3,0)</f>
        <v>Р</v>
      </c>
      <c r="J229" s="35" t="str">
        <f>VLOOKUP(J$11,[1]Графік!$I$5:$L$32,3,0)</f>
        <v>ВВ</v>
      </c>
      <c r="K229" s="35" t="str">
        <f>VLOOKUP(K$11,[1]Графік!$I$5:$L$32,3,0)</f>
        <v>ВВ</v>
      </c>
      <c r="L229" s="35" t="str">
        <f>VLOOKUP(L$11,[1]Графік!$I$5:$L$32,3,0)</f>
        <v>Р</v>
      </c>
      <c r="M229" s="35" t="str">
        <f>VLOOKUP(M$11,[1]Графік!$I$5:$L$32,3,0)</f>
        <v>Р</v>
      </c>
      <c r="N229" s="35" t="str">
        <f>VLOOKUP(N$11,[1]Графік!$I$5:$L$32,3,0)</f>
        <v>Р</v>
      </c>
      <c r="O229" s="35" t="str">
        <f>VLOOKUP(O$11,[1]Графік!$I$5:$L$32,3,0)</f>
        <v>Р</v>
      </c>
      <c r="P229" s="35" t="str">
        <f>VLOOKUP(P$11,[1]Графік!$I$5:$L$32,3,0)</f>
        <v>ВВ</v>
      </c>
      <c r="Q229" s="35" t="str">
        <f>VLOOKUP(Q$11,[1]Графік!$I$5:$L$32,3,0)</f>
        <v>ВВ</v>
      </c>
      <c r="R229" s="35" t="str">
        <f>VLOOKUP(R$11,[1]Графік!$I$5:$L$32,3,0)</f>
        <v>Р</v>
      </c>
      <c r="S229" s="35" t="str">
        <f>VLOOKUP(S$11,[1]Графік!$I$5:$L$32,3,0)</f>
        <v>Р</v>
      </c>
      <c r="T229" s="35" t="str">
        <f>VLOOKUP(T$11,[1]Графік!$I$5:$L$32,3,0)</f>
        <v>Р</v>
      </c>
      <c r="U229" s="35" t="str">
        <f>VLOOKUP(U$11,[1]Графік!$I$5:$L$32,3,0)</f>
        <v>Р</v>
      </c>
      <c r="V229" s="35" t="str">
        <f>VLOOKUP(V$11,[1]Графік!$I$5:$L$32,3,0)</f>
        <v>ВВ</v>
      </c>
      <c r="W229" s="35" t="str">
        <f>VLOOKUP(W$11,[1]Графік!$I$5:$L$32,3,0)</f>
        <v>ВВ</v>
      </c>
      <c r="X229" s="35" t="str">
        <f>VLOOKUP(X$11,[1]Графік!$I$5:$L$32,3,0)</f>
        <v>Р</v>
      </c>
      <c r="Y229" s="35" t="str">
        <f>VLOOKUP(Y$11,[1]Графік!$I$5:$L$32,3,0)</f>
        <v>Р</v>
      </c>
      <c r="Z229" s="35" t="str">
        <f>VLOOKUP(Z$11,[1]Графік!$I$5:$L$32,3,0)</f>
        <v>Р</v>
      </c>
      <c r="AA229" s="35" t="str">
        <f>VLOOKUP(AA$11,[1]Графік!$I$5:$L$32,3,0)</f>
        <v>Р</v>
      </c>
      <c r="AB229" s="35" t="str">
        <f>VLOOKUP(AB$11,[1]Графік!$I$5:$L$32,3,0)</f>
        <v>ВВ</v>
      </c>
      <c r="AC229" s="35" t="str">
        <f>VLOOKUP(AC$11,[1]Графік!$I$5:$L$32,3,0)</f>
        <v>ВВ</v>
      </c>
      <c r="AD229" s="35" t="str">
        <f>VLOOKUP(AD$11,[1]Графік!$I$5:$L$32,3,0)</f>
        <v>Р</v>
      </c>
      <c r="AE229" s="35" t="str">
        <f>VLOOKUP(AE$11,[1]Графік!$I$5:$L$32,3,0)</f>
        <v>Р</v>
      </c>
      <c r="AF229" s="35" t="str">
        <f>VLOOKUP(AF$11,[1]Графік!$I$5:$L$32,3,0)</f>
        <v>Р</v>
      </c>
      <c r="AG229" s="35" t="str">
        <f>VLOOKUP(AG$11,[1]Графік!$I$5:$L$32,3,0)</f>
        <v>Р</v>
      </c>
      <c r="AH229" s="35"/>
      <c r="AI229" s="35"/>
      <c r="AJ229" s="35"/>
      <c r="AK229" s="162">
        <f ca="1">SUMIF($F229:$AJ232,"Р",$F230:$AJ230)</f>
        <v>160</v>
      </c>
      <c r="AL229" s="156">
        <f ca="1">SUMIF($F231:$AJ232,"НУ",$F232:$AJ232)</f>
        <v>0</v>
      </c>
      <c r="AM229" s="127">
        <f ca="1">SUMIF(F229:AJ232,"РВ",F230:AJ230)</f>
        <v>0</v>
      </c>
      <c r="AN229" s="130">
        <f ca="1">AK229+AL229+AM229</f>
        <v>160</v>
      </c>
      <c r="AO229" s="133">
        <f ca="1">AK229/8</f>
        <v>20</v>
      </c>
      <c r="AP229" s="136">
        <f>COUNTIF($F229:$AJ232,"=ВВ")</f>
        <v>8</v>
      </c>
      <c r="AQ229" s="136">
        <f>COUNTIF($F229:$AJ232,"=В")</f>
        <v>0</v>
      </c>
      <c r="AR229" s="124">
        <f>COUNTIF($F229:$AJ232,"=НА")</f>
        <v>0</v>
      </c>
      <c r="AS229" s="124">
        <f>COUNTIF(F229:AJ232,"=ТН")</f>
        <v>0</v>
      </c>
      <c r="AT229" s="124">
        <f>COUNTIF($F229:$AJ232,"=ВД")</f>
        <v>0</v>
      </c>
      <c r="AU229" s="124">
        <f>COUNTIF($F229:$AJ232,"=ВП")</f>
        <v>0</v>
      </c>
      <c r="AV229" s="124">
        <f>COUNTIF($F229:$AJ232,"=ДД")</f>
        <v>0</v>
      </c>
      <c r="AW229" s="124">
        <f>COUNTIF($F229:$AJ232,"=П")</f>
        <v>0</v>
      </c>
      <c r="AX229" s="124">
        <f>COUNTIF($F229:$AJ232,"=ПР")</f>
        <v>0</v>
      </c>
      <c r="AY229" s="95">
        <f>COUNTIF($F229:$AJ232,"=І")</f>
        <v>0</v>
      </c>
      <c r="AZ229" s="95">
        <f>COUNTIF($F229:$AJ232,"=НЗ")</f>
        <v>0</v>
      </c>
      <c r="BA229" s="97" t="str">
        <f>IF(C229&gt;1,[1]Графік!$L$36,"")</f>
        <v/>
      </c>
    </row>
    <row r="230" spans="1:53" ht="12.75" customHeight="1" x14ac:dyDescent="0.25">
      <c r="A230" s="141"/>
      <c r="B230" s="144"/>
      <c r="C230" s="147"/>
      <c r="D230" s="150"/>
      <c r="E230" s="51"/>
      <c r="F230" s="38">
        <f t="shared" ref="F230:AG230" si="108">IF(F229="Р",8,"")</f>
        <v>8</v>
      </c>
      <c r="G230" s="70">
        <f t="shared" si="108"/>
        <v>8</v>
      </c>
      <c r="H230" s="70">
        <f t="shared" si="108"/>
        <v>8</v>
      </c>
      <c r="I230" s="70">
        <f t="shared" si="108"/>
        <v>8</v>
      </c>
      <c r="J230" s="70" t="str">
        <f t="shared" si="108"/>
        <v/>
      </c>
      <c r="K230" s="70" t="str">
        <f t="shared" si="108"/>
        <v/>
      </c>
      <c r="L230" s="70">
        <f t="shared" si="108"/>
        <v>8</v>
      </c>
      <c r="M230" s="70">
        <f t="shared" si="108"/>
        <v>8</v>
      </c>
      <c r="N230" s="70">
        <f t="shared" si="108"/>
        <v>8</v>
      </c>
      <c r="O230" s="70">
        <f t="shared" si="108"/>
        <v>8</v>
      </c>
      <c r="P230" s="70" t="str">
        <f t="shared" si="108"/>
        <v/>
      </c>
      <c r="Q230" s="70" t="str">
        <f t="shared" si="108"/>
        <v/>
      </c>
      <c r="R230" s="70">
        <f t="shared" si="108"/>
        <v>8</v>
      </c>
      <c r="S230" s="70">
        <f t="shared" si="108"/>
        <v>8</v>
      </c>
      <c r="T230" s="70">
        <f t="shared" si="108"/>
        <v>8</v>
      </c>
      <c r="U230" s="70">
        <f t="shared" si="108"/>
        <v>8</v>
      </c>
      <c r="V230" s="70" t="str">
        <f t="shared" si="108"/>
        <v/>
      </c>
      <c r="W230" s="70" t="str">
        <f t="shared" si="108"/>
        <v/>
      </c>
      <c r="X230" s="70">
        <f t="shared" si="108"/>
        <v>8</v>
      </c>
      <c r="Y230" s="70">
        <f t="shared" si="108"/>
        <v>8</v>
      </c>
      <c r="Z230" s="70">
        <f t="shared" si="108"/>
        <v>8</v>
      </c>
      <c r="AA230" s="70">
        <f t="shared" si="108"/>
        <v>8</v>
      </c>
      <c r="AB230" s="70" t="str">
        <f t="shared" si="108"/>
        <v/>
      </c>
      <c r="AC230" s="70" t="str">
        <f t="shared" si="108"/>
        <v/>
      </c>
      <c r="AD230" s="70">
        <f t="shared" si="108"/>
        <v>8</v>
      </c>
      <c r="AE230" s="70">
        <f t="shared" si="108"/>
        <v>8</v>
      </c>
      <c r="AF230" s="70">
        <f t="shared" si="108"/>
        <v>8</v>
      </c>
      <c r="AG230" s="70">
        <f t="shared" si="108"/>
        <v>8</v>
      </c>
      <c r="AH230" s="70"/>
      <c r="AI230" s="70"/>
      <c r="AJ230" s="70"/>
      <c r="AK230" s="162"/>
      <c r="AL230" s="156"/>
      <c r="AM230" s="127"/>
      <c r="AN230" s="130"/>
      <c r="AO230" s="133"/>
      <c r="AP230" s="136"/>
      <c r="AQ230" s="136"/>
      <c r="AR230" s="124"/>
      <c r="AS230" s="124"/>
      <c r="AT230" s="124"/>
      <c r="AU230" s="124"/>
      <c r="AV230" s="124"/>
      <c r="AW230" s="124"/>
      <c r="AX230" s="124"/>
      <c r="AY230" s="95"/>
      <c r="AZ230" s="95"/>
      <c r="BA230" s="98"/>
    </row>
    <row r="231" spans="1:53" ht="12.75" customHeight="1" x14ac:dyDescent="0.25">
      <c r="A231" s="141"/>
      <c r="B231" s="144"/>
      <c r="C231" s="147"/>
      <c r="D231" s="150"/>
      <c r="E231" s="51"/>
      <c r="F231" s="42" t="str">
        <f t="shared" ref="F231:AJ231" si="109">IF(F232&gt;0,"НУ","")</f>
        <v/>
      </c>
      <c r="G231" s="72" t="str">
        <f t="shared" si="109"/>
        <v/>
      </c>
      <c r="H231" s="72" t="str">
        <f t="shared" si="109"/>
        <v/>
      </c>
      <c r="I231" s="72" t="str">
        <f t="shared" si="109"/>
        <v/>
      </c>
      <c r="J231" s="72" t="str">
        <f t="shared" si="109"/>
        <v/>
      </c>
      <c r="K231" s="72" t="str">
        <f t="shared" si="109"/>
        <v/>
      </c>
      <c r="L231" s="72" t="str">
        <f t="shared" si="109"/>
        <v/>
      </c>
      <c r="M231" s="72" t="str">
        <f t="shared" si="109"/>
        <v/>
      </c>
      <c r="N231" s="72" t="str">
        <f t="shared" si="109"/>
        <v/>
      </c>
      <c r="O231" s="72" t="str">
        <f t="shared" si="109"/>
        <v/>
      </c>
      <c r="P231" s="72" t="str">
        <f t="shared" si="109"/>
        <v/>
      </c>
      <c r="Q231" s="72" t="str">
        <f t="shared" si="109"/>
        <v/>
      </c>
      <c r="R231" s="72" t="str">
        <f t="shared" si="109"/>
        <v/>
      </c>
      <c r="S231" s="72" t="str">
        <f t="shared" si="109"/>
        <v/>
      </c>
      <c r="T231" s="72" t="str">
        <f t="shared" si="109"/>
        <v/>
      </c>
      <c r="U231" s="72" t="str">
        <f t="shared" si="109"/>
        <v/>
      </c>
      <c r="V231" s="72" t="str">
        <f t="shared" si="109"/>
        <v/>
      </c>
      <c r="W231" s="72" t="str">
        <f t="shared" si="109"/>
        <v/>
      </c>
      <c r="X231" s="72" t="str">
        <f t="shared" si="109"/>
        <v/>
      </c>
      <c r="Y231" s="72" t="str">
        <f t="shared" si="109"/>
        <v/>
      </c>
      <c r="Z231" s="72" t="str">
        <f t="shared" si="109"/>
        <v/>
      </c>
      <c r="AA231" s="72" t="str">
        <f t="shared" si="109"/>
        <v/>
      </c>
      <c r="AB231" s="72" t="str">
        <f t="shared" si="109"/>
        <v/>
      </c>
      <c r="AC231" s="72" t="str">
        <f t="shared" si="109"/>
        <v/>
      </c>
      <c r="AD231" s="72" t="str">
        <f t="shared" si="109"/>
        <v/>
      </c>
      <c r="AE231" s="72" t="str">
        <f t="shared" si="109"/>
        <v/>
      </c>
      <c r="AF231" s="72" t="str">
        <f t="shared" si="109"/>
        <v/>
      </c>
      <c r="AG231" s="72" t="str">
        <f t="shared" si="109"/>
        <v/>
      </c>
      <c r="AH231" s="72" t="str">
        <f t="shared" si="109"/>
        <v/>
      </c>
      <c r="AI231" s="72" t="str">
        <f t="shared" si="109"/>
        <v/>
      </c>
      <c r="AJ231" s="72" t="str">
        <f t="shared" si="109"/>
        <v/>
      </c>
      <c r="AK231" s="162"/>
      <c r="AL231" s="156"/>
      <c r="AM231" s="127"/>
      <c r="AN231" s="130"/>
      <c r="AO231" s="133"/>
      <c r="AP231" s="136"/>
      <c r="AQ231" s="136"/>
      <c r="AR231" s="124"/>
      <c r="AS231" s="124"/>
      <c r="AT231" s="124"/>
      <c r="AU231" s="124"/>
      <c r="AV231" s="124"/>
      <c r="AW231" s="124"/>
      <c r="AX231" s="124"/>
      <c r="AY231" s="95"/>
      <c r="AZ231" s="95"/>
      <c r="BA231" s="98"/>
    </row>
    <row r="232" spans="1:53" ht="13.5" customHeight="1" thickBot="1" x14ac:dyDescent="0.3">
      <c r="A232" s="142"/>
      <c r="B232" s="145"/>
      <c r="C232" s="148"/>
      <c r="D232" s="151"/>
      <c r="E232" s="52"/>
      <c r="F232" s="47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163"/>
      <c r="AL232" s="157"/>
      <c r="AM232" s="128"/>
      <c r="AN232" s="131"/>
      <c r="AO232" s="134"/>
      <c r="AP232" s="137"/>
      <c r="AQ232" s="137"/>
      <c r="AR232" s="125"/>
      <c r="AS232" s="125"/>
      <c r="AT232" s="125"/>
      <c r="AU232" s="125"/>
      <c r="AV232" s="125"/>
      <c r="AW232" s="125"/>
      <c r="AX232" s="125"/>
      <c r="AY232" s="96"/>
      <c r="AZ232" s="96"/>
      <c r="BA232" s="99"/>
    </row>
    <row r="233" spans="1:53" ht="12.75" customHeight="1" x14ac:dyDescent="0.25">
      <c r="A233" s="140">
        <v>56</v>
      </c>
      <c r="B233" s="143" t="str">
        <f>IFERROR(VLOOKUP($C233,[1]Списки!$A$1:$C$3999,2,0),"")</f>
        <v/>
      </c>
      <c r="C233" s="146"/>
      <c r="D233" s="149" t="str">
        <f>IFERROR(VLOOKUP($C233,[1]Списки!$A$1:$C$3999,3,0),"")</f>
        <v/>
      </c>
      <c r="E233" s="50"/>
      <c r="F233" s="34" t="str">
        <f>VLOOKUP(F$11,[1]Графік!$I$5:$L$32,3,0)</f>
        <v>Р</v>
      </c>
      <c r="G233" s="35" t="str">
        <f>VLOOKUP(G$11,[1]Графік!$I$5:$L$32,3,0)</f>
        <v>Р</v>
      </c>
      <c r="H233" s="35" t="str">
        <f>VLOOKUP(H$11,[1]Графік!$I$5:$L$32,3,0)</f>
        <v>Р</v>
      </c>
      <c r="I233" s="35" t="str">
        <f>VLOOKUP(I$11,[1]Графік!$I$5:$L$32,3,0)</f>
        <v>Р</v>
      </c>
      <c r="J233" s="35" t="str">
        <f>VLOOKUP(J$11,[1]Графік!$I$5:$L$32,3,0)</f>
        <v>ВВ</v>
      </c>
      <c r="K233" s="35" t="str">
        <f>VLOOKUP(K$11,[1]Графік!$I$5:$L$32,3,0)</f>
        <v>ВВ</v>
      </c>
      <c r="L233" s="35" t="str">
        <f>VLOOKUP(L$11,[1]Графік!$I$5:$L$32,3,0)</f>
        <v>Р</v>
      </c>
      <c r="M233" s="35" t="str">
        <f>VLOOKUP(M$11,[1]Графік!$I$5:$L$32,3,0)</f>
        <v>Р</v>
      </c>
      <c r="N233" s="35" t="str">
        <f>VLOOKUP(N$11,[1]Графік!$I$5:$L$32,3,0)</f>
        <v>Р</v>
      </c>
      <c r="O233" s="35" t="str">
        <f>VLOOKUP(O$11,[1]Графік!$I$5:$L$32,3,0)</f>
        <v>Р</v>
      </c>
      <c r="P233" s="35" t="str">
        <f>VLOOKUP(P$11,[1]Графік!$I$5:$L$32,3,0)</f>
        <v>ВВ</v>
      </c>
      <c r="Q233" s="35" t="str">
        <f>VLOOKUP(Q$11,[1]Графік!$I$5:$L$32,3,0)</f>
        <v>ВВ</v>
      </c>
      <c r="R233" s="35" t="str">
        <f>VLOOKUP(R$11,[1]Графік!$I$5:$L$32,3,0)</f>
        <v>Р</v>
      </c>
      <c r="S233" s="35" t="str">
        <f>VLOOKUP(S$11,[1]Графік!$I$5:$L$32,3,0)</f>
        <v>Р</v>
      </c>
      <c r="T233" s="35" t="str">
        <f>VLOOKUP(T$11,[1]Графік!$I$5:$L$32,3,0)</f>
        <v>Р</v>
      </c>
      <c r="U233" s="35" t="str">
        <f>VLOOKUP(U$11,[1]Графік!$I$5:$L$32,3,0)</f>
        <v>Р</v>
      </c>
      <c r="V233" s="35" t="str">
        <f>VLOOKUP(V$11,[1]Графік!$I$5:$L$32,3,0)</f>
        <v>ВВ</v>
      </c>
      <c r="W233" s="35" t="str">
        <f>VLOOKUP(W$11,[1]Графік!$I$5:$L$32,3,0)</f>
        <v>ВВ</v>
      </c>
      <c r="X233" s="35" t="str">
        <f>VLOOKUP(X$11,[1]Графік!$I$5:$L$32,3,0)</f>
        <v>Р</v>
      </c>
      <c r="Y233" s="35" t="str">
        <f>VLOOKUP(Y$11,[1]Графік!$I$5:$L$32,3,0)</f>
        <v>Р</v>
      </c>
      <c r="Z233" s="35" t="str">
        <f>VLOOKUP(Z$11,[1]Графік!$I$5:$L$32,3,0)</f>
        <v>Р</v>
      </c>
      <c r="AA233" s="35" t="str">
        <f>VLOOKUP(AA$11,[1]Графік!$I$5:$L$32,3,0)</f>
        <v>Р</v>
      </c>
      <c r="AB233" s="35" t="str">
        <f>VLOOKUP(AB$11,[1]Графік!$I$5:$L$32,3,0)</f>
        <v>ВВ</v>
      </c>
      <c r="AC233" s="35" t="str">
        <f>VLOOKUP(AC$11,[1]Графік!$I$5:$L$32,3,0)</f>
        <v>ВВ</v>
      </c>
      <c r="AD233" s="35" t="str">
        <f>VLOOKUP(AD$11,[1]Графік!$I$5:$L$32,3,0)</f>
        <v>Р</v>
      </c>
      <c r="AE233" s="35" t="str">
        <f>VLOOKUP(AE$11,[1]Графік!$I$5:$L$32,3,0)</f>
        <v>Р</v>
      </c>
      <c r="AF233" s="35" t="str">
        <f>VLOOKUP(AF$11,[1]Графік!$I$5:$L$32,3,0)</f>
        <v>Р</v>
      </c>
      <c r="AG233" s="35" t="str">
        <f>VLOOKUP(AG$11,[1]Графік!$I$5:$L$32,3,0)</f>
        <v>Р</v>
      </c>
      <c r="AH233" s="35"/>
      <c r="AI233" s="35"/>
      <c r="AJ233" s="35"/>
      <c r="AK233" s="162">
        <f ca="1">SUMIF($F233:$AJ236,"Р",$F234:$AJ234)</f>
        <v>160</v>
      </c>
      <c r="AL233" s="156">
        <f ca="1">SUMIF($F235:$AJ236,"НУ",$F236:$AJ236)</f>
        <v>0</v>
      </c>
      <c r="AM233" s="127">
        <f ca="1">SUMIF(F233:AJ236,"РВ",F234:AJ234)</f>
        <v>0</v>
      </c>
      <c r="AN233" s="130">
        <f ca="1">AK233+AL233+AM233</f>
        <v>160</v>
      </c>
      <c r="AO233" s="133">
        <f ca="1">AK233/8</f>
        <v>20</v>
      </c>
      <c r="AP233" s="136">
        <f>COUNTIF($F233:$AJ236,"=ВВ")</f>
        <v>8</v>
      </c>
      <c r="AQ233" s="136">
        <f>COUNTIF($F233:$AJ236,"=В")</f>
        <v>0</v>
      </c>
      <c r="AR233" s="124">
        <f>COUNTIF($F233:$AJ236,"=НА")</f>
        <v>0</v>
      </c>
      <c r="AS233" s="124">
        <f>COUNTIF(F233:AJ236,"=ТН")</f>
        <v>0</v>
      </c>
      <c r="AT233" s="124">
        <f>COUNTIF($F233:$AJ236,"=ВД")</f>
        <v>0</v>
      </c>
      <c r="AU233" s="124">
        <f>COUNTIF($F233:$AJ236,"=ВП")</f>
        <v>0</v>
      </c>
      <c r="AV233" s="124">
        <f>COUNTIF($F233:$AJ236,"=ДД")</f>
        <v>0</v>
      </c>
      <c r="AW233" s="124">
        <f>COUNTIF($F233:$AJ236,"=П")</f>
        <v>0</v>
      </c>
      <c r="AX233" s="124">
        <f>COUNTIF($F233:$AJ236,"=ПР")</f>
        <v>0</v>
      </c>
      <c r="AY233" s="95">
        <f>COUNTIF($F233:$AJ236,"=І")</f>
        <v>0</v>
      </c>
      <c r="AZ233" s="95">
        <f>COUNTIF($F233:$AJ236,"=НЗ")</f>
        <v>0</v>
      </c>
      <c r="BA233" s="97" t="str">
        <f>IF(C233&gt;1,[1]Графік!$L$36,"")</f>
        <v/>
      </c>
    </row>
    <row r="234" spans="1:53" ht="12.75" customHeight="1" x14ac:dyDescent="0.25">
      <c r="A234" s="141"/>
      <c r="B234" s="144"/>
      <c r="C234" s="147"/>
      <c r="D234" s="150"/>
      <c r="E234" s="51"/>
      <c r="F234" s="38">
        <f t="shared" ref="F234:AG234" si="110">IF(F233="Р",8,"")</f>
        <v>8</v>
      </c>
      <c r="G234" s="70">
        <f t="shared" si="110"/>
        <v>8</v>
      </c>
      <c r="H234" s="70">
        <f t="shared" si="110"/>
        <v>8</v>
      </c>
      <c r="I234" s="70">
        <f t="shared" si="110"/>
        <v>8</v>
      </c>
      <c r="J234" s="70" t="str">
        <f t="shared" si="110"/>
        <v/>
      </c>
      <c r="K234" s="70" t="str">
        <f t="shared" si="110"/>
        <v/>
      </c>
      <c r="L234" s="70">
        <f t="shared" si="110"/>
        <v>8</v>
      </c>
      <c r="M234" s="70">
        <f t="shared" si="110"/>
        <v>8</v>
      </c>
      <c r="N234" s="70">
        <f t="shared" si="110"/>
        <v>8</v>
      </c>
      <c r="O234" s="70">
        <f t="shared" si="110"/>
        <v>8</v>
      </c>
      <c r="P234" s="70" t="str">
        <f t="shared" si="110"/>
        <v/>
      </c>
      <c r="Q234" s="70" t="str">
        <f t="shared" si="110"/>
        <v/>
      </c>
      <c r="R234" s="70">
        <f t="shared" si="110"/>
        <v>8</v>
      </c>
      <c r="S234" s="70">
        <f t="shared" si="110"/>
        <v>8</v>
      </c>
      <c r="T234" s="70">
        <f t="shared" si="110"/>
        <v>8</v>
      </c>
      <c r="U234" s="70">
        <f t="shared" si="110"/>
        <v>8</v>
      </c>
      <c r="V234" s="70" t="str">
        <f t="shared" si="110"/>
        <v/>
      </c>
      <c r="W234" s="70" t="str">
        <f t="shared" si="110"/>
        <v/>
      </c>
      <c r="X234" s="70">
        <f t="shared" si="110"/>
        <v>8</v>
      </c>
      <c r="Y234" s="70">
        <f t="shared" si="110"/>
        <v>8</v>
      </c>
      <c r="Z234" s="70">
        <f t="shared" si="110"/>
        <v>8</v>
      </c>
      <c r="AA234" s="70">
        <f t="shared" si="110"/>
        <v>8</v>
      </c>
      <c r="AB234" s="70" t="str">
        <f t="shared" si="110"/>
        <v/>
      </c>
      <c r="AC234" s="70" t="str">
        <f t="shared" si="110"/>
        <v/>
      </c>
      <c r="AD234" s="70">
        <f t="shared" si="110"/>
        <v>8</v>
      </c>
      <c r="AE234" s="70">
        <f t="shared" si="110"/>
        <v>8</v>
      </c>
      <c r="AF234" s="70">
        <f t="shared" si="110"/>
        <v>8</v>
      </c>
      <c r="AG234" s="70">
        <f t="shared" si="110"/>
        <v>8</v>
      </c>
      <c r="AH234" s="70"/>
      <c r="AI234" s="70"/>
      <c r="AJ234" s="70"/>
      <c r="AK234" s="162"/>
      <c r="AL234" s="156"/>
      <c r="AM234" s="127"/>
      <c r="AN234" s="130"/>
      <c r="AO234" s="133"/>
      <c r="AP234" s="136"/>
      <c r="AQ234" s="136"/>
      <c r="AR234" s="124"/>
      <c r="AS234" s="124"/>
      <c r="AT234" s="124"/>
      <c r="AU234" s="124"/>
      <c r="AV234" s="124"/>
      <c r="AW234" s="124"/>
      <c r="AX234" s="124"/>
      <c r="AY234" s="95"/>
      <c r="AZ234" s="95"/>
      <c r="BA234" s="98"/>
    </row>
    <row r="235" spans="1:53" ht="12.75" customHeight="1" x14ac:dyDescent="0.25">
      <c r="A235" s="141"/>
      <c r="B235" s="144"/>
      <c r="C235" s="147"/>
      <c r="D235" s="150"/>
      <c r="E235" s="51"/>
      <c r="F235" s="42" t="str">
        <f t="shared" ref="F235:AJ235" si="111">IF(F236&gt;0,"НУ","")</f>
        <v/>
      </c>
      <c r="G235" s="72" t="str">
        <f t="shared" si="111"/>
        <v/>
      </c>
      <c r="H235" s="72" t="str">
        <f t="shared" si="111"/>
        <v/>
      </c>
      <c r="I235" s="72" t="str">
        <f t="shared" si="111"/>
        <v/>
      </c>
      <c r="J235" s="72" t="str">
        <f t="shared" si="111"/>
        <v/>
      </c>
      <c r="K235" s="72" t="str">
        <f t="shared" si="111"/>
        <v/>
      </c>
      <c r="L235" s="72" t="str">
        <f t="shared" si="111"/>
        <v/>
      </c>
      <c r="M235" s="72" t="str">
        <f t="shared" si="111"/>
        <v/>
      </c>
      <c r="N235" s="72" t="str">
        <f t="shared" si="111"/>
        <v/>
      </c>
      <c r="O235" s="72" t="str">
        <f t="shared" si="111"/>
        <v/>
      </c>
      <c r="P235" s="72" t="str">
        <f t="shared" si="111"/>
        <v/>
      </c>
      <c r="Q235" s="72" t="str">
        <f t="shared" si="111"/>
        <v/>
      </c>
      <c r="R235" s="72" t="str">
        <f t="shared" si="111"/>
        <v/>
      </c>
      <c r="S235" s="72" t="str">
        <f t="shared" si="111"/>
        <v/>
      </c>
      <c r="T235" s="72" t="str">
        <f t="shared" si="111"/>
        <v/>
      </c>
      <c r="U235" s="72" t="str">
        <f t="shared" si="111"/>
        <v/>
      </c>
      <c r="V235" s="72" t="str">
        <f t="shared" si="111"/>
        <v/>
      </c>
      <c r="W235" s="72" t="str">
        <f t="shared" si="111"/>
        <v/>
      </c>
      <c r="X235" s="72" t="str">
        <f t="shared" si="111"/>
        <v/>
      </c>
      <c r="Y235" s="72" t="str">
        <f t="shared" si="111"/>
        <v/>
      </c>
      <c r="Z235" s="72" t="str">
        <f t="shared" si="111"/>
        <v/>
      </c>
      <c r="AA235" s="72" t="str">
        <f t="shared" si="111"/>
        <v/>
      </c>
      <c r="AB235" s="72" t="str">
        <f t="shared" si="111"/>
        <v/>
      </c>
      <c r="AC235" s="72" t="str">
        <f t="shared" si="111"/>
        <v/>
      </c>
      <c r="AD235" s="72" t="str">
        <f t="shared" si="111"/>
        <v/>
      </c>
      <c r="AE235" s="72" t="str">
        <f t="shared" si="111"/>
        <v/>
      </c>
      <c r="AF235" s="72" t="str">
        <f t="shared" si="111"/>
        <v/>
      </c>
      <c r="AG235" s="72" t="str">
        <f t="shared" si="111"/>
        <v/>
      </c>
      <c r="AH235" s="72" t="str">
        <f t="shared" si="111"/>
        <v/>
      </c>
      <c r="AI235" s="72" t="str">
        <f t="shared" si="111"/>
        <v/>
      </c>
      <c r="AJ235" s="72" t="str">
        <f t="shared" si="111"/>
        <v/>
      </c>
      <c r="AK235" s="162"/>
      <c r="AL235" s="156"/>
      <c r="AM235" s="127"/>
      <c r="AN235" s="130"/>
      <c r="AO235" s="133"/>
      <c r="AP235" s="136"/>
      <c r="AQ235" s="136"/>
      <c r="AR235" s="124"/>
      <c r="AS235" s="124"/>
      <c r="AT235" s="124"/>
      <c r="AU235" s="124"/>
      <c r="AV235" s="124"/>
      <c r="AW235" s="124"/>
      <c r="AX235" s="124"/>
      <c r="AY235" s="95"/>
      <c r="AZ235" s="95"/>
      <c r="BA235" s="98"/>
    </row>
    <row r="236" spans="1:53" ht="13.5" customHeight="1" thickBot="1" x14ac:dyDescent="0.3">
      <c r="A236" s="142"/>
      <c r="B236" s="145"/>
      <c r="C236" s="148"/>
      <c r="D236" s="151"/>
      <c r="E236" s="52"/>
      <c r="F236" s="47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163"/>
      <c r="AL236" s="157"/>
      <c r="AM236" s="128"/>
      <c r="AN236" s="131"/>
      <c r="AO236" s="134"/>
      <c r="AP236" s="137"/>
      <c r="AQ236" s="137"/>
      <c r="AR236" s="125"/>
      <c r="AS236" s="125"/>
      <c r="AT236" s="125"/>
      <c r="AU236" s="125"/>
      <c r="AV236" s="125"/>
      <c r="AW236" s="125"/>
      <c r="AX236" s="125"/>
      <c r="AY236" s="96"/>
      <c r="AZ236" s="96"/>
      <c r="BA236" s="99"/>
    </row>
    <row r="237" spans="1:53" ht="12.75" customHeight="1" x14ac:dyDescent="0.25">
      <c r="A237" s="140">
        <v>57</v>
      </c>
      <c r="B237" s="143" t="str">
        <f>IFERROR(VLOOKUP($C237,[1]Списки!$A$1:$C$3999,2,0),"")</f>
        <v/>
      </c>
      <c r="C237" s="146"/>
      <c r="D237" s="149" t="str">
        <f>IFERROR(VLOOKUP($C237,[1]Списки!$A$1:$C$3999,3,0),"")</f>
        <v/>
      </c>
      <c r="E237" s="50"/>
      <c r="F237" s="34" t="str">
        <f>VLOOKUP(F$11,[1]Графік!$I$5:$L$32,3,0)</f>
        <v>Р</v>
      </c>
      <c r="G237" s="35" t="str">
        <f>VLOOKUP(G$11,[1]Графік!$I$5:$L$32,3,0)</f>
        <v>Р</v>
      </c>
      <c r="H237" s="35" t="str">
        <f>VLOOKUP(H$11,[1]Графік!$I$5:$L$32,3,0)</f>
        <v>Р</v>
      </c>
      <c r="I237" s="35" t="str">
        <f>VLOOKUP(I$11,[1]Графік!$I$5:$L$32,3,0)</f>
        <v>Р</v>
      </c>
      <c r="J237" s="35" t="str">
        <f>VLOOKUP(J$11,[1]Графік!$I$5:$L$32,3,0)</f>
        <v>ВВ</v>
      </c>
      <c r="K237" s="35" t="str">
        <f>VLOOKUP(K$11,[1]Графік!$I$5:$L$32,3,0)</f>
        <v>ВВ</v>
      </c>
      <c r="L237" s="35" t="str">
        <f>VLOOKUP(L$11,[1]Графік!$I$5:$L$32,3,0)</f>
        <v>Р</v>
      </c>
      <c r="M237" s="35" t="str">
        <f>VLOOKUP(M$11,[1]Графік!$I$5:$L$32,3,0)</f>
        <v>Р</v>
      </c>
      <c r="N237" s="35" t="str">
        <f>VLOOKUP(N$11,[1]Графік!$I$5:$L$32,3,0)</f>
        <v>Р</v>
      </c>
      <c r="O237" s="35" t="str">
        <f>VLOOKUP(O$11,[1]Графік!$I$5:$L$32,3,0)</f>
        <v>Р</v>
      </c>
      <c r="P237" s="35" t="str">
        <f>VLOOKUP(P$11,[1]Графік!$I$5:$L$32,3,0)</f>
        <v>ВВ</v>
      </c>
      <c r="Q237" s="35" t="str">
        <f>VLOOKUP(Q$11,[1]Графік!$I$5:$L$32,3,0)</f>
        <v>ВВ</v>
      </c>
      <c r="R237" s="35" t="str">
        <f>VLOOKUP(R$11,[1]Графік!$I$5:$L$32,3,0)</f>
        <v>Р</v>
      </c>
      <c r="S237" s="35" t="str">
        <f>VLOOKUP(S$11,[1]Графік!$I$5:$L$32,3,0)</f>
        <v>Р</v>
      </c>
      <c r="T237" s="35" t="str">
        <f>VLOOKUP(T$11,[1]Графік!$I$5:$L$32,3,0)</f>
        <v>Р</v>
      </c>
      <c r="U237" s="35" t="str">
        <f>VLOOKUP(U$11,[1]Графік!$I$5:$L$32,3,0)</f>
        <v>Р</v>
      </c>
      <c r="V237" s="35" t="str">
        <f>VLOOKUP(V$11,[1]Графік!$I$5:$L$32,3,0)</f>
        <v>ВВ</v>
      </c>
      <c r="W237" s="35" t="str">
        <f>VLOOKUP(W$11,[1]Графік!$I$5:$L$32,3,0)</f>
        <v>ВВ</v>
      </c>
      <c r="X237" s="35" t="str">
        <f>VLOOKUP(X$11,[1]Графік!$I$5:$L$32,3,0)</f>
        <v>Р</v>
      </c>
      <c r="Y237" s="35" t="str">
        <f>VLOOKUP(Y$11,[1]Графік!$I$5:$L$32,3,0)</f>
        <v>Р</v>
      </c>
      <c r="Z237" s="35" t="str">
        <f>VLOOKUP(Z$11,[1]Графік!$I$5:$L$32,3,0)</f>
        <v>Р</v>
      </c>
      <c r="AA237" s="35" t="str">
        <f>VLOOKUP(AA$11,[1]Графік!$I$5:$L$32,3,0)</f>
        <v>Р</v>
      </c>
      <c r="AB237" s="35" t="str">
        <f>VLOOKUP(AB$11,[1]Графік!$I$5:$L$32,3,0)</f>
        <v>ВВ</v>
      </c>
      <c r="AC237" s="35" t="str">
        <f>VLOOKUP(AC$11,[1]Графік!$I$5:$L$32,3,0)</f>
        <v>ВВ</v>
      </c>
      <c r="AD237" s="35" t="str">
        <f>VLOOKUP(AD$11,[1]Графік!$I$5:$L$32,3,0)</f>
        <v>Р</v>
      </c>
      <c r="AE237" s="35" t="str">
        <f>VLOOKUP(AE$11,[1]Графік!$I$5:$L$32,3,0)</f>
        <v>Р</v>
      </c>
      <c r="AF237" s="35" t="str">
        <f>VLOOKUP(AF$11,[1]Графік!$I$5:$L$32,3,0)</f>
        <v>Р</v>
      </c>
      <c r="AG237" s="35" t="str">
        <f>VLOOKUP(AG$11,[1]Графік!$I$5:$L$32,3,0)</f>
        <v>Р</v>
      </c>
      <c r="AH237" s="35"/>
      <c r="AI237" s="35"/>
      <c r="AJ237" s="35"/>
      <c r="AK237" s="162">
        <f ca="1">SUMIF($F237:$AJ240,"Р",$F238:$AJ238)</f>
        <v>160</v>
      </c>
      <c r="AL237" s="156">
        <f ca="1">SUMIF($F239:$AJ240,"НУ",$F240:$AJ240)</f>
        <v>0</v>
      </c>
      <c r="AM237" s="127">
        <f ca="1">SUMIF(F237:AJ240,"РВ",F238:AJ238)</f>
        <v>0</v>
      </c>
      <c r="AN237" s="130">
        <f ca="1">AK237+AL237+AM237</f>
        <v>160</v>
      </c>
      <c r="AO237" s="133">
        <f ca="1">AK237/8</f>
        <v>20</v>
      </c>
      <c r="AP237" s="136">
        <f>COUNTIF($F237:$AJ240,"=ВВ")</f>
        <v>8</v>
      </c>
      <c r="AQ237" s="136">
        <f>COUNTIF($F237:$AJ240,"=В")</f>
        <v>0</v>
      </c>
      <c r="AR237" s="124">
        <f>COUNTIF($F237:$AJ240,"=НА")</f>
        <v>0</v>
      </c>
      <c r="AS237" s="124">
        <f>COUNTIF(F237:AJ240,"=ТН")</f>
        <v>0</v>
      </c>
      <c r="AT237" s="124">
        <f>COUNTIF($F237:$AJ240,"=ВД")</f>
        <v>0</v>
      </c>
      <c r="AU237" s="124">
        <f>COUNTIF($F237:$AJ240,"=ВП")</f>
        <v>0</v>
      </c>
      <c r="AV237" s="124">
        <f>COUNTIF($F237:$AJ240,"=ДД")</f>
        <v>0</v>
      </c>
      <c r="AW237" s="124">
        <f>COUNTIF($F237:$AJ240,"=П")</f>
        <v>0</v>
      </c>
      <c r="AX237" s="124">
        <f>COUNTIF($F237:$AJ240,"=ПР")</f>
        <v>0</v>
      </c>
      <c r="AY237" s="95">
        <f>COUNTIF($F237:$AJ240,"=І")</f>
        <v>0</v>
      </c>
      <c r="AZ237" s="95">
        <f>COUNTIF($F237:$AJ240,"=НЗ")</f>
        <v>0</v>
      </c>
      <c r="BA237" s="97" t="str">
        <f>IF(C237&gt;1,[1]Графік!$L$36,"")</f>
        <v/>
      </c>
    </row>
    <row r="238" spans="1:53" ht="12.75" customHeight="1" x14ac:dyDescent="0.25">
      <c r="A238" s="141"/>
      <c r="B238" s="144"/>
      <c r="C238" s="147"/>
      <c r="D238" s="150"/>
      <c r="E238" s="51"/>
      <c r="F238" s="38">
        <f t="shared" ref="F238:AG238" si="112">IF(F237="Р",8,"")</f>
        <v>8</v>
      </c>
      <c r="G238" s="70">
        <f t="shared" si="112"/>
        <v>8</v>
      </c>
      <c r="H238" s="70">
        <f t="shared" si="112"/>
        <v>8</v>
      </c>
      <c r="I238" s="70">
        <f t="shared" si="112"/>
        <v>8</v>
      </c>
      <c r="J238" s="70" t="str">
        <f t="shared" si="112"/>
        <v/>
      </c>
      <c r="K238" s="70" t="str">
        <f t="shared" si="112"/>
        <v/>
      </c>
      <c r="L238" s="70">
        <f t="shared" si="112"/>
        <v>8</v>
      </c>
      <c r="M238" s="70">
        <f t="shared" si="112"/>
        <v>8</v>
      </c>
      <c r="N238" s="70">
        <f t="shared" si="112"/>
        <v>8</v>
      </c>
      <c r="O238" s="70">
        <f t="shared" si="112"/>
        <v>8</v>
      </c>
      <c r="P238" s="70" t="str">
        <f t="shared" si="112"/>
        <v/>
      </c>
      <c r="Q238" s="70" t="str">
        <f t="shared" si="112"/>
        <v/>
      </c>
      <c r="R238" s="70">
        <f t="shared" si="112"/>
        <v>8</v>
      </c>
      <c r="S238" s="70">
        <f t="shared" si="112"/>
        <v>8</v>
      </c>
      <c r="T238" s="70">
        <f t="shared" si="112"/>
        <v>8</v>
      </c>
      <c r="U238" s="70">
        <f t="shared" si="112"/>
        <v>8</v>
      </c>
      <c r="V238" s="70" t="str">
        <f t="shared" si="112"/>
        <v/>
      </c>
      <c r="W238" s="70" t="str">
        <f t="shared" si="112"/>
        <v/>
      </c>
      <c r="X238" s="70">
        <f t="shared" si="112"/>
        <v>8</v>
      </c>
      <c r="Y238" s="70">
        <f t="shared" si="112"/>
        <v>8</v>
      </c>
      <c r="Z238" s="70">
        <f t="shared" si="112"/>
        <v>8</v>
      </c>
      <c r="AA238" s="70">
        <f t="shared" si="112"/>
        <v>8</v>
      </c>
      <c r="AB238" s="70" t="str">
        <f t="shared" si="112"/>
        <v/>
      </c>
      <c r="AC238" s="70" t="str">
        <f t="shared" si="112"/>
        <v/>
      </c>
      <c r="AD238" s="70">
        <f t="shared" si="112"/>
        <v>8</v>
      </c>
      <c r="AE238" s="70">
        <f t="shared" si="112"/>
        <v>8</v>
      </c>
      <c r="AF238" s="70">
        <f t="shared" si="112"/>
        <v>8</v>
      </c>
      <c r="AG238" s="70">
        <f t="shared" si="112"/>
        <v>8</v>
      </c>
      <c r="AH238" s="70"/>
      <c r="AI238" s="70"/>
      <c r="AJ238" s="70"/>
      <c r="AK238" s="162"/>
      <c r="AL238" s="156"/>
      <c r="AM238" s="127"/>
      <c r="AN238" s="130"/>
      <c r="AO238" s="133"/>
      <c r="AP238" s="136"/>
      <c r="AQ238" s="136"/>
      <c r="AR238" s="124"/>
      <c r="AS238" s="124"/>
      <c r="AT238" s="124"/>
      <c r="AU238" s="124"/>
      <c r="AV238" s="124"/>
      <c r="AW238" s="124"/>
      <c r="AX238" s="124"/>
      <c r="AY238" s="95"/>
      <c r="AZ238" s="95"/>
      <c r="BA238" s="98"/>
    </row>
    <row r="239" spans="1:53" ht="12.75" customHeight="1" x14ac:dyDescent="0.25">
      <c r="A239" s="141"/>
      <c r="B239" s="144"/>
      <c r="C239" s="147"/>
      <c r="D239" s="150"/>
      <c r="E239" s="51"/>
      <c r="F239" s="42" t="str">
        <f t="shared" ref="F239:AJ239" si="113">IF(F240&gt;0,"НУ","")</f>
        <v/>
      </c>
      <c r="G239" s="72" t="str">
        <f t="shared" si="113"/>
        <v/>
      </c>
      <c r="H239" s="72" t="str">
        <f t="shared" si="113"/>
        <v/>
      </c>
      <c r="I239" s="72" t="str">
        <f t="shared" si="113"/>
        <v/>
      </c>
      <c r="J239" s="72" t="str">
        <f t="shared" si="113"/>
        <v/>
      </c>
      <c r="K239" s="72" t="str">
        <f t="shared" si="113"/>
        <v/>
      </c>
      <c r="L239" s="72" t="str">
        <f t="shared" si="113"/>
        <v/>
      </c>
      <c r="M239" s="72" t="str">
        <f t="shared" si="113"/>
        <v/>
      </c>
      <c r="N239" s="72" t="str">
        <f t="shared" si="113"/>
        <v/>
      </c>
      <c r="O239" s="72" t="str">
        <f t="shared" si="113"/>
        <v/>
      </c>
      <c r="P239" s="72" t="str">
        <f t="shared" si="113"/>
        <v/>
      </c>
      <c r="Q239" s="72" t="str">
        <f t="shared" si="113"/>
        <v/>
      </c>
      <c r="R239" s="72" t="str">
        <f t="shared" si="113"/>
        <v/>
      </c>
      <c r="S239" s="72" t="str">
        <f t="shared" si="113"/>
        <v/>
      </c>
      <c r="T239" s="72" t="str">
        <f t="shared" si="113"/>
        <v/>
      </c>
      <c r="U239" s="72" t="str">
        <f t="shared" si="113"/>
        <v/>
      </c>
      <c r="V239" s="72" t="str">
        <f t="shared" si="113"/>
        <v/>
      </c>
      <c r="W239" s="72" t="str">
        <f t="shared" si="113"/>
        <v/>
      </c>
      <c r="X239" s="72" t="str">
        <f t="shared" si="113"/>
        <v/>
      </c>
      <c r="Y239" s="72" t="str">
        <f t="shared" si="113"/>
        <v/>
      </c>
      <c r="Z239" s="72" t="str">
        <f t="shared" si="113"/>
        <v/>
      </c>
      <c r="AA239" s="72" t="str">
        <f t="shared" si="113"/>
        <v/>
      </c>
      <c r="AB239" s="72" t="str">
        <f t="shared" si="113"/>
        <v/>
      </c>
      <c r="AC239" s="72" t="str">
        <f t="shared" si="113"/>
        <v/>
      </c>
      <c r="AD239" s="72" t="str">
        <f t="shared" si="113"/>
        <v/>
      </c>
      <c r="AE239" s="72" t="str">
        <f t="shared" si="113"/>
        <v/>
      </c>
      <c r="AF239" s="72" t="str">
        <f t="shared" si="113"/>
        <v/>
      </c>
      <c r="AG239" s="72" t="str">
        <f t="shared" si="113"/>
        <v/>
      </c>
      <c r="AH239" s="72" t="str">
        <f t="shared" si="113"/>
        <v/>
      </c>
      <c r="AI239" s="72" t="str">
        <f t="shared" si="113"/>
        <v/>
      </c>
      <c r="AJ239" s="72" t="str">
        <f t="shared" si="113"/>
        <v/>
      </c>
      <c r="AK239" s="162"/>
      <c r="AL239" s="156"/>
      <c r="AM239" s="127"/>
      <c r="AN239" s="130"/>
      <c r="AO239" s="133"/>
      <c r="AP239" s="136"/>
      <c r="AQ239" s="136"/>
      <c r="AR239" s="124"/>
      <c r="AS239" s="124"/>
      <c r="AT239" s="124"/>
      <c r="AU239" s="124"/>
      <c r="AV239" s="124"/>
      <c r="AW239" s="124"/>
      <c r="AX239" s="124"/>
      <c r="AY239" s="95"/>
      <c r="AZ239" s="95"/>
      <c r="BA239" s="98"/>
    </row>
    <row r="240" spans="1:53" ht="13.5" customHeight="1" thickBot="1" x14ac:dyDescent="0.3">
      <c r="A240" s="142"/>
      <c r="B240" s="145"/>
      <c r="C240" s="148"/>
      <c r="D240" s="151"/>
      <c r="E240" s="52"/>
      <c r="F240" s="47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163"/>
      <c r="AL240" s="157"/>
      <c r="AM240" s="128"/>
      <c r="AN240" s="131"/>
      <c r="AO240" s="134"/>
      <c r="AP240" s="137"/>
      <c r="AQ240" s="137"/>
      <c r="AR240" s="125"/>
      <c r="AS240" s="125"/>
      <c r="AT240" s="125"/>
      <c r="AU240" s="125"/>
      <c r="AV240" s="125"/>
      <c r="AW240" s="125"/>
      <c r="AX240" s="125"/>
      <c r="AY240" s="96"/>
      <c r="AZ240" s="96"/>
      <c r="BA240" s="99"/>
    </row>
    <row r="241" spans="1:53" ht="12.75" customHeight="1" x14ac:dyDescent="0.25">
      <c r="A241" s="140">
        <v>58</v>
      </c>
      <c r="B241" s="143" t="str">
        <f>IFERROR(VLOOKUP($C241,[1]Списки!$A$1:$C$3999,2,0),"")</f>
        <v/>
      </c>
      <c r="C241" s="146"/>
      <c r="D241" s="149" t="str">
        <f>IFERROR(VLOOKUP($C241,[1]Списки!$A$1:$C$3999,3,0),"")</f>
        <v/>
      </c>
      <c r="E241" s="50"/>
      <c r="F241" s="34" t="str">
        <f>VLOOKUP(F$11,[1]Графік!$I$5:$L$32,3,0)</f>
        <v>Р</v>
      </c>
      <c r="G241" s="35" t="str">
        <f>VLOOKUP(G$11,[1]Графік!$I$5:$L$32,3,0)</f>
        <v>Р</v>
      </c>
      <c r="H241" s="35" t="str">
        <f>VLOOKUP(H$11,[1]Графік!$I$5:$L$32,3,0)</f>
        <v>Р</v>
      </c>
      <c r="I241" s="35" t="str">
        <f>VLOOKUP(I$11,[1]Графік!$I$5:$L$32,3,0)</f>
        <v>Р</v>
      </c>
      <c r="J241" s="35" t="str">
        <f>VLOOKUP(J$11,[1]Графік!$I$5:$L$32,3,0)</f>
        <v>ВВ</v>
      </c>
      <c r="K241" s="35" t="str">
        <f>VLOOKUP(K$11,[1]Графік!$I$5:$L$32,3,0)</f>
        <v>ВВ</v>
      </c>
      <c r="L241" s="35" t="str">
        <f>VLOOKUP(L$11,[1]Графік!$I$5:$L$32,3,0)</f>
        <v>Р</v>
      </c>
      <c r="M241" s="35" t="str">
        <f>VLOOKUP(M$11,[1]Графік!$I$5:$L$32,3,0)</f>
        <v>Р</v>
      </c>
      <c r="N241" s="35" t="str">
        <f>VLOOKUP(N$11,[1]Графік!$I$5:$L$32,3,0)</f>
        <v>Р</v>
      </c>
      <c r="O241" s="35" t="str">
        <f>VLOOKUP(O$11,[1]Графік!$I$5:$L$32,3,0)</f>
        <v>Р</v>
      </c>
      <c r="P241" s="35" t="str">
        <f>VLOOKUP(P$11,[1]Графік!$I$5:$L$32,3,0)</f>
        <v>ВВ</v>
      </c>
      <c r="Q241" s="35" t="str">
        <f>VLOOKUP(Q$11,[1]Графік!$I$5:$L$32,3,0)</f>
        <v>ВВ</v>
      </c>
      <c r="R241" s="35" t="str">
        <f>VLOOKUP(R$11,[1]Графік!$I$5:$L$32,3,0)</f>
        <v>Р</v>
      </c>
      <c r="S241" s="35" t="str">
        <f>VLOOKUP(S$11,[1]Графік!$I$5:$L$32,3,0)</f>
        <v>Р</v>
      </c>
      <c r="T241" s="35" t="str">
        <f>VLOOKUP(T$11,[1]Графік!$I$5:$L$32,3,0)</f>
        <v>Р</v>
      </c>
      <c r="U241" s="35" t="str">
        <f>VLOOKUP(U$11,[1]Графік!$I$5:$L$32,3,0)</f>
        <v>Р</v>
      </c>
      <c r="V241" s="35" t="str">
        <f>VLOOKUP(V$11,[1]Графік!$I$5:$L$32,3,0)</f>
        <v>ВВ</v>
      </c>
      <c r="W241" s="35" t="str">
        <f>VLOOKUP(W$11,[1]Графік!$I$5:$L$32,3,0)</f>
        <v>ВВ</v>
      </c>
      <c r="X241" s="35" t="str">
        <f>VLOOKUP(X$11,[1]Графік!$I$5:$L$32,3,0)</f>
        <v>Р</v>
      </c>
      <c r="Y241" s="35" t="str">
        <f>VLOOKUP(Y$11,[1]Графік!$I$5:$L$32,3,0)</f>
        <v>Р</v>
      </c>
      <c r="Z241" s="35" t="str">
        <f>VLOOKUP(Z$11,[1]Графік!$I$5:$L$32,3,0)</f>
        <v>Р</v>
      </c>
      <c r="AA241" s="35" t="str">
        <f>VLOOKUP(AA$11,[1]Графік!$I$5:$L$32,3,0)</f>
        <v>Р</v>
      </c>
      <c r="AB241" s="35" t="str">
        <f>VLOOKUP(AB$11,[1]Графік!$I$5:$L$32,3,0)</f>
        <v>ВВ</v>
      </c>
      <c r="AC241" s="35" t="str">
        <f>VLOOKUP(AC$11,[1]Графік!$I$5:$L$32,3,0)</f>
        <v>ВВ</v>
      </c>
      <c r="AD241" s="35" t="str">
        <f>VLOOKUP(AD$11,[1]Графік!$I$5:$L$32,3,0)</f>
        <v>Р</v>
      </c>
      <c r="AE241" s="35" t="str">
        <f>VLOOKUP(AE$11,[1]Графік!$I$5:$L$32,3,0)</f>
        <v>Р</v>
      </c>
      <c r="AF241" s="35" t="str">
        <f>VLOOKUP(AF$11,[1]Графік!$I$5:$L$32,3,0)</f>
        <v>Р</v>
      </c>
      <c r="AG241" s="35" t="str">
        <f>VLOOKUP(AG$11,[1]Графік!$I$5:$L$32,3,0)</f>
        <v>Р</v>
      </c>
      <c r="AH241" s="35"/>
      <c r="AI241" s="35"/>
      <c r="AJ241" s="35"/>
      <c r="AK241" s="162">
        <f ca="1">SUMIF($F241:$AJ244,"Р",$F242:$AJ242)</f>
        <v>160</v>
      </c>
      <c r="AL241" s="156">
        <f ca="1">SUMIF($F243:$AJ244,"НУ",$F244:$AJ244)</f>
        <v>0</v>
      </c>
      <c r="AM241" s="127">
        <f ca="1">SUMIF(F241:AJ244,"РВ",F242:AJ242)</f>
        <v>0</v>
      </c>
      <c r="AN241" s="130">
        <f ca="1">AK241+AL241+AM241</f>
        <v>160</v>
      </c>
      <c r="AO241" s="133">
        <f ca="1">AK241/8</f>
        <v>20</v>
      </c>
      <c r="AP241" s="136">
        <f>COUNTIF($F241:$AJ244,"=ВВ")</f>
        <v>8</v>
      </c>
      <c r="AQ241" s="136">
        <f>COUNTIF($F241:$AJ244,"=В")</f>
        <v>0</v>
      </c>
      <c r="AR241" s="124">
        <f>COUNTIF($F241:$AJ244,"=НА")</f>
        <v>0</v>
      </c>
      <c r="AS241" s="124">
        <f>COUNTIF(F241:AJ244,"=ТН")</f>
        <v>0</v>
      </c>
      <c r="AT241" s="124">
        <f>COUNTIF($F241:$AJ244,"=ВД")</f>
        <v>0</v>
      </c>
      <c r="AU241" s="124">
        <f>COUNTIF($F241:$AJ244,"=ВП")</f>
        <v>0</v>
      </c>
      <c r="AV241" s="124">
        <f>COUNTIF($F241:$AJ244,"=ДД")</f>
        <v>0</v>
      </c>
      <c r="AW241" s="124">
        <f>COUNTIF($F241:$AJ244,"=П")</f>
        <v>0</v>
      </c>
      <c r="AX241" s="124">
        <f>COUNTIF($F241:$AJ244,"=ПР")</f>
        <v>0</v>
      </c>
      <c r="AY241" s="95">
        <f>COUNTIF($F241:$AJ244,"=І")</f>
        <v>0</v>
      </c>
      <c r="AZ241" s="95">
        <f>COUNTIF($F241:$AJ244,"=НЗ")</f>
        <v>0</v>
      </c>
      <c r="BA241" s="97" t="str">
        <f>IF(C241&gt;1,[1]Графік!$L$36,"")</f>
        <v/>
      </c>
    </row>
    <row r="242" spans="1:53" ht="12.75" customHeight="1" x14ac:dyDescent="0.25">
      <c r="A242" s="141"/>
      <c r="B242" s="144"/>
      <c r="C242" s="147"/>
      <c r="D242" s="150"/>
      <c r="E242" s="51"/>
      <c r="F242" s="38">
        <f t="shared" ref="F242:AG242" si="114">IF(F241="Р",8,"")</f>
        <v>8</v>
      </c>
      <c r="G242" s="70">
        <f t="shared" si="114"/>
        <v>8</v>
      </c>
      <c r="H242" s="70">
        <f t="shared" si="114"/>
        <v>8</v>
      </c>
      <c r="I242" s="70">
        <f t="shared" si="114"/>
        <v>8</v>
      </c>
      <c r="J242" s="70" t="str">
        <f t="shared" si="114"/>
        <v/>
      </c>
      <c r="K242" s="70" t="str">
        <f t="shared" si="114"/>
        <v/>
      </c>
      <c r="L242" s="70">
        <f t="shared" si="114"/>
        <v>8</v>
      </c>
      <c r="M242" s="70">
        <f t="shared" si="114"/>
        <v>8</v>
      </c>
      <c r="N242" s="70">
        <f t="shared" si="114"/>
        <v>8</v>
      </c>
      <c r="O242" s="70">
        <f t="shared" si="114"/>
        <v>8</v>
      </c>
      <c r="P242" s="70" t="str">
        <f t="shared" si="114"/>
        <v/>
      </c>
      <c r="Q242" s="70" t="str">
        <f t="shared" si="114"/>
        <v/>
      </c>
      <c r="R242" s="70">
        <f t="shared" si="114"/>
        <v>8</v>
      </c>
      <c r="S242" s="70">
        <f t="shared" si="114"/>
        <v>8</v>
      </c>
      <c r="T242" s="70">
        <f t="shared" si="114"/>
        <v>8</v>
      </c>
      <c r="U242" s="70">
        <f t="shared" si="114"/>
        <v>8</v>
      </c>
      <c r="V242" s="70" t="str">
        <f t="shared" si="114"/>
        <v/>
      </c>
      <c r="W242" s="70" t="str">
        <f t="shared" si="114"/>
        <v/>
      </c>
      <c r="X242" s="70">
        <f t="shared" si="114"/>
        <v>8</v>
      </c>
      <c r="Y242" s="70">
        <f t="shared" si="114"/>
        <v>8</v>
      </c>
      <c r="Z242" s="70">
        <f t="shared" si="114"/>
        <v>8</v>
      </c>
      <c r="AA242" s="70">
        <f t="shared" si="114"/>
        <v>8</v>
      </c>
      <c r="AB242" s="70" t="str">
        <f t="shared" si="114"/>
        <v/>
      </c>
      <c r="AC242" s="70" t="str">
        <f t="shared" si="114"/>
        <v/>
      </c>
      <c r="AD242" s="70">
        <f t="shared" si="114"/>
        <v>8</v>
      </c>
      <c r="AE242" s="70">
        <f t="shared" si="114"/>
        <v>8</v>
      </c>
      <c r="AF242" s="70">
        <f t="shared" si="114"/>
        <v>8</v>
      </c>
      <c r="AG242" s="70">
        <f t="shared" si="114"/>
        <v>8</v>
      </c>
      <c r="AH242" s="70"/>
      <c r="AI242" s="70"/>
      <c r="AJ242" s="70"/>
      <c r="AK242" s="162"/>
      <c r="AL242" s="156"/>
      <c r="AM242" s="127"/>
      <c r="AN242" s="130"/>
      <c r="AO242" s="133"/>
      <c r="AP242" s="136"/>
      <c r="AQ242" s="136"/>
      <c r="AR242" s="124"/>
      <c r="AS242" s="124"/>
      <c r="AT242" s="124"/>
      <c r="AU242" s="124"/>
      <c r="AV242" s="124"/>
      <c r="AW242" s="124"/>
      <c r="AX242" s="124"/>
      <c r="AY242" s="95"/>
      <c r="AZ242" s="95"/>
      <c r="BA242" s="98"/>
    </row>
    <row r="243" spans="1:53" ht="12.75" customHeight="1" x14ac:dyDescent="0.25">
      <c r="A243" s="141"/>
      <c r="B243" s="144"/>
      <c r="C243" s="147"/>
      <c r="D243" s="150"/>
      <c r="E243" s="51"/>
      <c r="F243" s="42" t="str">
        <f t="shared" ref="F243:AJ243" si="115">IF(F244&gt;0,"НУ","")</f>
        <v/>
      </c>
      <c r="G243" s="72" t="str">
        <f t="shared" si="115"/>
        <v/>
      </c>
      <c r="H243" s="72" t="str">
        <f t="shared" si="115"/>
        <v/>
      </c>
      <c r="I243" s="72" t="str">
        <f t="shared" si="115"/>
        <v/>
      </c>
      <c r="J243" s="72" t="str">
        <f t="shared" si="115"/>
        <v/>
      </c>
      <c r="K243" s="72" t="str">
        <f t="shared" si="115"/>
        <v/>
      </c>
      <c r="L243" s="72" t="str">
        <f t="shared" si="115"/>
        <v/>
      </c>
      <c r="M243" s="72" t="str">
        <f t="shared" si="115"/>
        <v/>
      </c>
      <c r="N243" s="72" t="str">
        <f t="shared" si="115"/>
        <v/>
      </c>
      <c r="O243" s="72" t="str">
        <f t="shared" si="115"/>
        <v/>
      </c>
      <c r="P243" s="72" t="str">
        <f t="shared" si="115"/>
        <v/>
      </c>
      <c r="Q243" s="72" t="str">
        <f t="shared" si="115"/>
        <v/>
      </c>
      <c r="R243" s="72" t="str">
        <f t="shared" si="115"/>
        <v/>
      </c>
      <c r="S243" s="72" t="str">
        <f t="shared" si="115"/>
        <v/>
      </c>
      <c r="T243" s="72" t="str">
        <f t="shared" si="115"/>
        <v/>
      </c>
      <c r="U243" s="72" t="str">
        <f t="shared" si="115"/>
        <v/>
      </c>
      <c r="V243" s="72" t="str">
        <f t="shared" si="115"/>
        <v/>
      </c>
      <c r="W243" s="72" t="str">
        <f t="shared" si="115"/>
        <v/>
      </c>
      <c r="X243" s="72" t="str">
        <f t="shared" si="115"/>
        <v/>
      </c>
      <c r="Y243" s="72" t="str">
        <f t="shared" si="115"/>
        <v/>
      </c>
      <c r="Z243" s="72" t="str">
        <f t="shared" si="115"/>
        <v/>
      </c>
      <c r="AA243" s="72" t="str">
        <f t="shared" si="115"/>
        <v/>
      </c>
      <c r="AB243" s="72" t="str">
        <f t="shared" si="115"/>
        <v/>
      </c>
      <c r="AC243" s="72" t="str">
        <f t="shared" si="115"/>
        <v/>
      </c>
      <c r="AD243" s="72" t="str">
        <f t="shared" si="115"/>
        <v/>
      </c>
      <c r="AE243" s="72" t="str">
        <f t="shared" si="115"/>
        <v/>
      </c>
      <c r="AF243" s="72" t="str">
        <f t="shared" si="115"/>
        <v/>
      </c>
      <c r="AG243" s="72" t="str">
        <f t="shared" si="115"/>
        <v/>
      </c>
      <c r="AH243" s="72" t="str">
        <f t="shared" si="115"/>
        <v/>
      </c>
      <c r="AI243" s="72" t="str">
        <f t="shared" si="115"/>
        <v/>
      </c>
      <c r="AJ243" s="72" t="str">
        <f t="shared" si="115"/>
        <v/>
      </c>
      <c r="AK243" s="162"/>
      <c r="AL243" s="156"/>
      <c r="AM243" s="127"/>
      <c r="AN243" s="130"/>
      <c r="AO243" s="133"/>
      <c r="AP243" s="136"/>
      <c r="AQ243" s="136"/>
      <c r="AR243" s="124"/>
      <c r="AS243" s="124"/>
      <c r="AT243" s="124"/>
      <c r="AU243" s="124"/>
      <c r="AV243" s="124"/>
      <c r="AW243" s="124"/>
      <c r="AX243" s="124"/>
      <c r="AY243" s="95"/>
      <c r="AZ243" s="95"/>
      <c r="BA243" s="98"/>
    </row>
    <row r="244" spans="1:53" ht="13.5" customHeight="1" thickBot="1" x14ac:dyDescent="0.3">
      <c r="A244" s="142"/>
      <c r="B244" s="145"/>
      <c r="C244" s="148"/>
      <c r="D244" s="151"/>
      <c r="E244" s="52"/>
      <c r="F244" s="47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163"/>
      <c r="AL244" s="157"/>
      <c r="AM244" s="128"/>
      <c r="AN244" s="131"/>
      <c r="AO244" s="134"/>
      <c r="AP244" s="137"/>
      <c r="AQ244" s="137"/>
      <c r="AR244" s="125"/>
      <c r="AS244" s="125"/>
      <c r="AT244" s="125"/>
      <c r="AU244" s="125"/>
      <c r="AV244" s="125"/>
      <c r="AW244" s="125"/>
      <c r="AX244" s="125"/>
      <c r="AY244" s="96"/>
      <c r="AZ244" s="96"/>
      <c r="BA244" s="99"/>
    </row>
    <row r="245" spans="1:53" ht="12.75" customHeight="1" x14ac:dyDescent="0.25">
      <c r="A245" s="140">
        <v>59</v>
      </c>
      <c r="B245" s="143" t="str">
        <f>IFERROR(VLOOKUP($C245,[1]Списки!$A$1:$C$3999,2,0),"")</f>
        <v/>
      </c>
      <c r="C245" s="146"/>
      <c r="D245" s="149" t="str">
        <f>IFERROR(VLOOKUP($C245,[1]Списки!$A$1:$C$3999,3,0),"")</f>
        <v/>
      </c>
      <c r="E245" s="50"/>
      <c r="F245" s="34" t="str">
        <f>VLOOKUP(F$11,[1]Графік!$I$5:$L$32,3,0)</f>
        <v>Р</v>
      </c>
      <c r="G245" s="35" t="str">
        <f>VLOOKUP(G$11,[1]Графік!$I$5:$L$32,3,0)</f>
        <v>Р</v>
      </c>
      <c r="H245" s="35" t="str">
        <f>VLOOKUP(H$11,[1]Графік!$I$5:$L$32,3,0)</f>
        <v>Р</v>
      </c>
      <c r="I245" s="35" t="str">
        <f>VLOOKUP(I$11,[1]Графік!$I$5:$L$32,3,0)</f>
        <v>Р</v>
      </c>
      <c r="J245" s="35" t="str">
        <f>VLOOKUP(J$11,[1]Графік!$I$5:$L$32,3,0)</f>
        <v>ВВ</v>
      </c>
      <c r="K245" s="35" t="str">
        <f>VLOOKUP(K$11,[1]Графік!$I$5:$L$32,3,0)</f>
        <v>ВВ</v>
      </c>
      <c r="L245" s="35" t="str">
        <f>VLOOKUP(L$11,[1]Графік!$I$5:$L$32,3,0)</f>
        <v>Р</v>
      </c>
      <c r="M245" s="35" t="str">
        <f>VLOOKUP(M$11,[1]Графік!$I$5:$L$32,3,0)</f>
        <v>Р</v>
      </c>
      <c r="N245" s="35" t="str">
        <f>VLOOKUP(N$11,[1]Графік!$I$5:$L$32,3,0)</f>
        <v>Р</v>
      </c>
      <c r="O245" s="35" t="str">
        <f>VLOOKUP(O$11,[1]Графік!$I$5:$L$32,3,0)</f>
        <v>Р</v>
      </c>
      <c r="P245" s="35" t="str">
        <f>VLOOKUP(P$11,[1]Графік!$I$5:$L$32,3,0)</f>
        <v>ВВ</v>
      </c>
      <c r="Q245" s="35" t="str">
        <f>VLOOKUP(Q$11,[1]Графік!$I$5:$L$32,3,0)</f>
        <v>ВВ</v>
      </c>
      <c r="R245" s="35" t="str">
        <f>VLOOKUP(R$11,[1]Графік!$I$5:$L$32,3,0)</f>
        <v>Р</v>
      </c>
      <c r="S245" s="35" t="str">
        <f>VLOOKUP(S$11,[1]Графік!$I$5:$L$32,3,0)</f>
        <v>Р</v>
      </c>
      <c r="T245" s="35" t="str">
        <f>VLOOKUP(T$11,[1]Графік!$I$5:$L$32,3,0)</f>
        <v>Р</v>
      </c>
      <c r="U245" s="35" t="str">
        <f>VLOOKUP(U$11,[1]Графік!$I$5:$L$32,3,0)</f>
        <v>Р</v>
      </c>
      <c r="V245" s="35" t="str">
        <f>VLOOKUP(V$11,[1]Графік!$I$5:$L$32,3,0)</f>
        <v>ВВ</v>
      </c>
      <c r="W245" s="35" t="str">
        <f>VLOOKUP(W$11,[1]Графік!$I$5:$L$32,3,0)</f>
        <v>ВВ</v>
      </c>
      <c r="X245" s="35" t="str">
        <f>VLOOKUP(X$11,[1]Графік!$I$5:$L$32,3,0)</f>
        <v>Р</v>
      </c>
      <c r="Y245" s="35" t="str">
        <f>VLOOKUP(Y$11,[1]Графік!$I$5:$L$32,3,0)</f>
        <v>Р</v>
      </c>
      <c r="Z245" s="35" t="str">
        <f>VLOOKUP(Z$11,[1]Графік!$I$5:$L$32,3,0)</f>
        <v>Р</v>
      </c>
      <c r="AA245" s="35" t="str">
        <f>VLOOKUP(AA$11,[1]Графік!$I$5:$L$32,3,0)</f>
        <v>Р</v>
      </c>
      <c r="AB245" s="35" t="str">
        <f>VLOOKUP(AB$11,[1]Графік!$I$5:$L$32,3,0)</f>
        <v>ВВ</v>
      </c>
      <c r="AC245" s="35" t="str">
        <f>VLOOKUP(AC$11,[1]Графік!$I$5:$L$32,3,0)</f>
        <v>ВВ</v>
      </c>
      <c r="AD245" s="35" t="str">
        <f>VLOOKUP(AD$11,[1]Графік!$I$5:$L$32,3,0)</f>
        <v>Р</v>
      </c>
      <c r="AE245" s="35" t="str">
        <f>VLOOKUP(AE$11,[1]Графік!$I$5:$L$32,3,0)</f>
        <v>Р</v>
      </c>
      <c r="AF245" s="35" t="str">
        <f>VLOOKUP(AF$11,[1]Графік!$I$5:$L$32,3,0)</f>
        <v>Р</v>
      </c>
      <c r="AG245" s="35" t="str">
        <f>VLOOKUP(AG$11,[1]Графік!$I$5:$L$32,3,0)</f>
        <v>Р</v>
      </c>
      <c r="AH245" s="35"/>
      <c r="AI245" s="35"/>
      <c r="AJ245" s="35"/>
      <c r="AK245" s="162">
        <f ca="1">SUMIF($F245:$AJ248,"Р",$F246:$AJ246)</f>
        <v>160</v>
      </c>
      <c r="AL245" s="156">
        <f ca="1">SUMIF($F247:$AJ248,"НУ",$F248:$AJ248)</f>
        <v>0</v>
      </c>
      <c r="AM245" s="127">
        <f ca="1">SUMIF(F245:AJ248,"РВ",F246:AJ246)</f>
        <v>0</v>
      </c>
      <c r="AN245" s="130">
        <f ca="1">AK245+AL245+AM245</f>
        <v>160</v>
      </c>
      <c r="AO245" s="133">
        <f ca="1">AK245/8</f>
        <v>20</v>
      </c>
      <c r="AP245" s="136">
        <f>COUNTIF($F245:$AJ248,"=ВВ")</f>
        <v>8</v>
      </c>
      <c r="AQ245" s="136">
        <f>COUNTIF($F245:$AJ248,"=В")</f>
        <v>0</v>
      </c>
      <c r="AR245" s="124">
        <f>COUNTIF($F245:$AJ248,"=НА")</f>
        <v>0</v>
      </c>
      <c r="AS245" s="124">
        <f>COUNTIF(F245:AJ248,"=ТН")</f>
        <v>0</v>
      </c>
      <c r="AT245" s="124">
        <f>COUNTIF($F245:$AJ248,"=ВД")</f>
        <v>0</v>
      </c>
      <c r="AU245" s="124">
        <f>COUNTIF($F245:$AJ248,"=ВП")</f>
        <v>0</v>
      </c>
      <c r="AV245" s="124">
        <f>COUNTIF($F245:$AJ248,"=ДД")</f>
        <v>0</v>
      </c>
      <c r="AW245" s="124">
        <f>COUNTIF($F245:$AJ248,"=П")</f>
        <v>0</v>
      </c>
      <c r="AX245" s="124">
        <f>COUNTIF($F245:$AJ248,"=ПР")</f>
        <v>0</v>
      </c>
      <c r="AY245" s="95">
        <f>COUNTIF($F245:$AJ248,"=І")</f>
        <v>0</v>
      </c>
      <c r="AZ245" s="95">
        <f>COUNTIF($F245:$AJ248,"=НЗ")</f>
        <v>0</v>
      </c>
      <c r="BA245" s="97" t="str">
        <f>IF(C245&gt;1,[1]Графік!$L$36,"")</f>
        <v/>
      </c>
    </row>
    <row r="246" spans="1:53" ht="12.75" customHeight="1" x14ac:dyDescent="0.25">
      <c r="A246" s="141"/>
      <c r="B246" s="144"/>
      <c r="C246" s="147"/>
      <c r="D246" s="150"/>
      <c r="E246" s="51"/>
      <c r="F246" s="38">
        <f t="shared" ref="F246:AG246" si="116">IF(F245="Р",8,"")</f>
        <v>8</v>
      </c>
      <c r="G246" s="70">
        <f t="shared" si="116"/>
        <v>8</v>
      </c>
      <c r="H246" s="70">
        <f t="shared" si="116"/>
        <v>8</v>
      </c>
      <c r="I246" s="70">
        <f t="shared" si="116"/>
        <v>8</v>
      </c>
      <c r="J246" s="70" t="str">
        <f t="shared" si="116"/>
        <v/>
      </c>
      <c r="K246" s="70" t="str">
        <f t="shared" si="116"/>
        <v/>
      </c>
      <c r="L246" s="70">
        <f t="shared" si="116"/>
        <v>8</v>
      </c>
      <c r="M246" s="70">
        <f t="shared" si="116"/>
        <v>8</v>
      </c>
      <c r="N246" s="70">
        <f t="shared" si="116"/>
        <v>8</v>
      </c>
      <c r="O246" s="70">
        <f t="shared" si="116"/>
        <v>8</v>
      </c>
      <c r="P246" s="70" t="str">
        <f t="shared" si="116"/>
        <v/>
      </c>
      <c r="Q246" s="70" t="str">
        <f t="shared" si="116"/>
        <v/>
      </c>
      <c r="R246" s="70">
        <f t="shared" si="116"/>
        <v>8</v>
      </c>
      <c r="S246" s="70">
        <f t="shared" si="116"/>
        <v>8</v>
      </c>
      <c r="T246" s="70">
        <f t="shared" si="116"/>
        <v>8</v>
      </c>
      <c r="U246" s="70">
        <f t="shared" si="116"/>
        <v>8</v>
      </c>
      <c r="V246" s="70" t="str">
        <f t="shared" si="116"/>
        <v/>
      </c>
      <c r="W246" s="70" t="str">
        <f t="shared" si="116"/>
        <v/>
      </c>
      <c r="X246" s="70">
        <f t="shared" si="116"/>
        <v>8</v>
      </c>
      <c r="Y246" s="70">
        <f t="shared" si="116"/>
        <v>8</v>
      </c>
      <c r="Z246" s="70">
        <f t="shared" si="116"/>
        <v>8</v>
      </c>
      <c r="AA246" s="70">
        <f t="shared" si="116"/>
        <v>8</v>
      </c>
      <c r="AB246" s="70" t="str">
        <f t="shared" si="116"/>
        <v/>
      </c>
      <c r="AC246" s="70" t="str">
        <f t="shared" si="116"/>
        <v/>
      </c>
      <c r="AD246" s="70">
        <f t="shared" si="116"/>
        <v>8</v>
      </c>
      <c r="AE246" s="70">
        <f t="shared" si="116"/>
        <v>8</v>
      </c>
      <c r="AF246" s="70">
        <f t="shared" si="116"/>
        <v>8</v>
      </c>
      <c r="AG246" s="70">
        <f t="shared" si="116"/>
        <v>8</v>
      </c>
      <c r="AH246" s="70"/>
      <c r="AI246" s="70"/>
      <c r="AJ246" s="70"/>
      <c r="AK246" s="162"/>
      <c r="AL246" s="156"/>
      <c r="AM246" s="127"/>
      <c r="AN246" s="130"/>
      <c r="AO246" s="133"/>
      <c r="AP246" s="136"/>
      <c r="AQ246" s="136"/>
      <c r="AR246" s="124"/>
      <c r="AS246" s="124"/>
      <c r="AT246" s="124"/>
      <c r="AU246" s="124"/>
      <c r="AV246" s="124"/>
      <c r="AW246" s="124"/>
      <c r="AX246" s="124"/>
      <c r="AY246" s="95"/>
      <c r="AZ246" s="95"/>
      <c r="BA246" s="98"/>
    </row>
    <row r="247" spans="1:53" ht="12.75" customHeight="1" x14ac:dyDescent="0.25">
      <c r="A247" s="141"/>
      <c r="B247" s="144"/>
      <c r="C247" s="147"/>
      <c r="D247" s="150"/>
      <c r="E247" s="51"/>
      <c r="F247" s="42" t="str">
        <f t="shared" ref="F247:AJ247" si="117">IF(F248&gt;0,"НУ","")</f>
        <v/>
      </c>
      <c r="G247" s="72" t="str">
        <f t="shared" si="117"/>
        <v/>
      </c>
      <c r="H247" s="72" t="str">
        <f t="shared" si="117"/>
        <v/>
      </c>
      <c r="I247" s="72" t="str">
        <f t="shared" si="117"/>
        <v/>
      </c>
      <c r="J247" s="72" t="str">
        <f t="shared" si="117"/>
        <v/>
      </c>
      <c r="K247" s="72" t="str">
        <f t="shared" si="117"/>
        <v/>
      </c>
      <c r="L247" s="72" t="str">
        <f t="shared" si="117"/>
        <v/>
      </c>
      <c r="M247" s="72" t="str">
        <f t="shared" si="117"/>
        <v/>
      </c>
      <c r="N247" s="72" t="str">
        <f t="shared" si="117"/>
        <v/>
      </c>
      <c r="O247" s="72" t="str">
        <f t="shared" si="117"/>
        <v/>
      </c>
      <c r="P247" s="72" t="str">
        <f t="shared" si="117"/>
        <v/>
      </c>
      <c r="Q247" s="72" t="str">
        <f t="shared" si="117"/>
        <v/>
      </c>
      <c r="R247" s="72" t="str">
        <f t="shared" si="117"/>
        <v/>
      </c>
      <c r="S247" s="72" t="str">
        <f t="shared" si="117"/>
        <v/>
      </c>
      <c r="T247" s="72" t="str">
        <f t="shared" si="117"/>
        <v/>
      </c>
      <c r="U247" s="72" t="str">
        <f t="shared" si="117"/>
        <v/>
      </c>
      <c r="V247" s="72" t="str">
        <f t="shared" si="117"/>
        <v/>
      </c>
      <c r="W247" s="72" t="str">
        <f t="shared" si="117"/>
        <v/>
      </c>
      <c r="X247" s="72" t="str">
        <f t="shared" si="117"/>
        <v/>
      </c>
      <c r="Y247" s="72" t="str">
        <f t="shared" si="117"/>
        <v/>
      </c>
      <c r="Z247" s="72" t="str">
        <f t="shared" si="117"/>
        <v/>
      </c>
      <c r="AA247" s="72" t="str">
        <f t="shared" si="117"/>
        <v/>
      </c>
      <c r="AB247" s="72" t="str">
        <f t="shared" si="117"/>
        <v/>
      </c>
      <c r="AC247" s="72" t="str">
        <f t="shared" si="117"/>
        <v/>
      </c>
      <c r="AD247" s="72" t="str">
        <f t="shared" si="117"/>
        <v/>
      </c>
      <c r="AE247" s="72" t="str">
        <f t="shared" si="117"/>
        <v/>
      </c>
      <c r="AF247" s="72" t="str">
        <f t="shared" si="117"/>
        <v/>
      </c>
      <c r="AG247" s="72" t="str">
        <f t="shared" si="117"/>
        <v/>
      </c>
      <c r="AH247" s="72" t="str">
        <f t="shared" si="117"/>
        <v/>
      </c>
      <c r="AI247" s="72" t="str">
        <f t="shared" si="117"/>
        <v/>
      </c>
      <c r="AJ247" s="72" t="str">
        <f t="shared" si="117"/>
        <v/>
      </c>
      <c r="AK247" s="162"/>
      <c r="AL247" s="156"/>
      <c r="AM247" s="127"/>
      <c r="AN247" s="130"/>
      <c r="AO247" s="133"/>
      <c r="AP247" s="136"/>
      <c r="AQ247" s="136"/>
      <c r="AR247" s="124"/>
      <c r="AS247" s="124"/>
      <c r="AT247" s="124"/>
      <c r="AU247" s="124"/>
      <c r="AV247" s="124"/>
      <c r="AW247" s="124"/>
      <c r="AX247" s="124"/>
      <c r="AY247" s="95"/>
      <c r="AZ247" s="95"/>
      <c r="BA247" s="98"/>
    </row>
    <row r="248" spans="1:53" ht="13.5" customHeight="1" thickBot="1" x14ac:dyDescent="0.3">
      <c r="A248" s="142"/>
      <c r="B248" s="145"/>
      <c r="C248" s="148"/>
      <c r="D248" s="151"/>
      <c r="E248" s="52"/>
      <c r="F248" s="47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163"/>
      <c r="AL248" s="157"/>
      <c r="AM248" s="128"/>
      <c r="AN248" s="131"/>
      <c r="AO248" s="134"/>
      <c r="AP248" s="137"/>
      <c r="AQ248" s="137"/>
      <c r="AR248" s="125"/>
      <c r="AS248" s="125"/>
      <c r="AT248" s="125"/>
      <c r="AU248" s="125"/>
      <c r="AV248" s="125"/>
      <c r="AW248" s="125"/>
      <c r="AX248" s="125"/>
      <c r="AY248" s="96"/>
      <c r="AZ248" s="96"/>
      <c r="BA248" s="99"/>
    </row>
    <row r="249" spans="1:53" ht="12.75" customHeight="1" x14ac:dyDescent="0.25">
      <c r="A249" s="140">
        <v>60</v>
      </c>
      <c r="B249" s="143" t="str">
        <f>IFERROR(VLOOKUP($C249,[1]Списки!$A$1:$C$3999,2,0),"")</f>
        <v/>
      </c>
      <c r="C249" s="146"/>
      <c r="D249" s="149" t="str">
        <f>IFERROR(VLOOKUP($C249,[1]Списки!$A$1:$C$3999,3,0),"")</f>
        <v/>
      </c>
      <c r="E249" s="50"/>
      <c r="F249" s="34" t="str">
        <f>VLOOKUP(F$11,[1]Графік!$I$5:$L$32,3,0)</f>
        <v>Р</v>
      </c>
      <c r="G249" s="35" t="str">
        <f>VLOOKUP(G$11,[1]Графік!$I$5:$L$32,3,0)</f>
        <v>Р</v>
      </c>
      <c r="H249" s="35" t="str">
        <f>VLOOKUP(H$11,[1]Графік!$I$5:$L$32,3,0)</f>
        <v>Р</v>
      </c>
      <c r="I249" s="35" t="str">
        <f>VLOOKUP(I$11,[1]Графік!$I$5:$L$32,3,0)</f>
        <v>Р</v>
      </c>
      <c r="J249" s="35" t="str">
        <f>VLOOKUP(J$11,[1]Графік!$I$5:$L$32,3,0)</f>
        <v>ВВ</v>
      </c>
      <c r="K249" s="35" t="str">
        <f>VLOOKUP(K$11,[1]Графік!$I$5:$L$32,3,0)</f>
        <v>ВВ</v>
      </c>
      <c r="L249" s="35" t="str">
        <f>VLOOKUP(L$11,[1]Графік!$I$5:$L$32,3,0)</f>
        <v>Р</v>
      </c>
      <c r="M249" s="35" t="str">
        <f>VLOOKUP(M$11,[1]Графік!$I$5:$L$32,3,0)</f>
        <v>Р</v>
      </c>
      <c r="N249" s="35" t="str">
        <f>VLOOKUP(N$11,[1]Графік!$I$5:$L$32,3,0)</f>
        <v>Р</v>
      </c>
      <c r="O249" s="35" t="str">
        <f>VLOOKUP(O$11,[1]Графік!$I$5:$L$32,3,0)</f>
        <v>Р</v>
      </c>
      <c r="P249" s="35" t="str">
        <f>VLOOKUP(P$11,[1]Графік!$I$5:$L$32,3,0)</f>
        <v>ВВ</v>
      </c>
      <c r="Q249" s="35" t="str">
        <f>VLOOKUP(Q$11,[1]Графік!$I$5:$L$32,3,0)</f>
        <v>ВВ</v>
      </c>
      <c r="R249" s="35" t="str">
        <f>VLOOKUP(R$11,[1]Графік!$I$5:$L$32,3,0)</f>
        <v>Р</v>
      </c>
      <c r="S249" s="35" t="str">
        <f>VLOOKUP(S$11,[1]Графік!$I$5:$L$32,3,0)</f>
        <v>Р</v>
      </c>
      <c r="T249" s="35" t="str">
        <f>VLOOKUP(T$11,[1]Графік!$I$5:$L$32,3,0)</f>
        <v>Р</v>
      </c>
      <c r="U249" s="35" t="str">
        <f>VLOOKUP(U$11,[1]Графік!$I$5:$L$32,3,0)</f>
        <v>Р</v>
      </c>
      <c r="V249" s="35" t="str">
        <f>VLOOKUP(V$11,[1]Графік!$I$5:$L$32,3,0)</f>
        <v>ВВ</v>
      </c>
      <c r="W249" s="35" t="str">
        <f>VLOOKUP(W$11,[1]Графік!$I$5:$L$32,3,0)</f>
        <v>ВВ</v>
      </c>
      <c r="X249" s="35" t="str">
        <f>VLOOKUP(X$11,[1]Графік!$I$5:$L$32,3,0)</f>
        <v>Р</v>
      </c>
      <c r="Y249" s="35" t="str">
        <f>VLOOKUP(Y$11,[1]Графік!$I$5:$L$32,3,0)</f>
        <v>Р</v>
      </c>
      <c r="Z249" s="35" t="str">
        <f>VLOOKUP(Z$11,[1]Графік!$I$5:$L$32,3,0)</f>
        <v>Р</v>
      </c>
      <c r="AA249" s="35" t="str">
        <f>VLOOKUP(AA$11,[1]Графік!$I$5:$L$32,3,0)</f>
        <v>Р</v>
      </c>
      <c r="AB249" s="35" t="str">
        <f>VLOOKUP(AB$11,[1]Графік!$I$5:$L$32,3,0)</f>
        <v>ВВ</v>
      </c>
      <c r="AC249" s="35" t="str">
        <f>VLOOKUP(AC$11,[1]Графік!$I$5:$L$32,3,0)</f>
        <v>ВВ</v>
      </c>
      <c r="AD249" s="35" t="str">
        <f>VLOOKUP(AD$11,[1]Графік!$I$5:$L$32,3,0)</f>
        <v>Р</v>
      </c>
      <c r="AE249" s="35" t="str">
        <f>VLOOKUP(AE$11,[1]Графік!$I$5:$L$32,3,0)</f>
        <v>Р</v>
      </c>
      <c r="AF249" s="35" t="str">
        <f>VLOOKUP(AF$11,[1]Графік!$I$5:$L$32,3,0)</f>
        <v>Р</v>
      </c>
      <c r="AG249" s="35" t="str">
        <f>VLOOKUP(AG$11,[1]Графік!$I$5:$L$32,3,0)</f>
        <v>Р</v>
      </c>
      <c r="AH249" s="35"/>
      <c r="AI249" s="35"/>
      <c r="AJ249" s="35"/>
      <c r="AK249" s="162">
        <f ca="1">SUMIF($F249:$AJ252,"Р",$F250:$AJ250)</f>
        <v>160</v>
      </c>
      <c r="AL249" s="156">
        <f ca="1">SUMIF($F251:$AJ252,"НУ",$F252:$AJ252)</f>
        <v>0</v>
      </c>
      <c r="AM249" s="127">
        <f ca="1">SUMIF(F249:AJ252,"РВ",F250:AJ250)</f>
        <v>0</v>
      </c>
      <c r="AN249" s="130">
        <f ca="1">AK249+AL249+AM249</f>
        <v>160</v>
      </c>
      <c r="AO249" s="133">
        <f ca="1">AK249/8</f>
        <v>20</v>
      </c>
      <c r="AP249" s="136">
        <f>COUNTIF($F249:$AJ252,"=ВВ")</f>
        <v>8</v>
      </c>
      <c r="AQ249" s="136">
        <f>COUNTIF($F249:$AJ252,"=В")</f>
        <v>0</v>
      </c>
      <c r="AR249" s="124">
        <f>COUNTIF($F249:$AJ252,"=НА")</f>
        <v>0</v>
      </c>
      <c r="AS249" s="124">
        <f>COUNTIF(F249:AJ252,"=ТН")</f>
        <v>0</v>
      </c>
      <c r="AT249" s="124">
        <f>COUNTIF($F249:$AJ252,"=ВД")</f>
        <v>0</v>
      </c>
      <c r="AU249" s="124">
        <f>COUNTIF($F249:$AJ252,"=ВП")</f>
        <v>0</v>
      </c>
      <c r="AV249" s="124">
        <f>COUNTIF($F249:$AJ252,"=ДД")</f>
        <v>0</v>
      </c>
      <c r="AW249" s="124">
        <f>COUNTIF($F249:$AJ252,"=П")</f>
        <v>0</v>
      </c>
      <c r="AX249" s="124">
        <f>COUNTIF($F249:$AJ252,"=ПР")</f>
        <v>0</v>
      </c>
      <c r="AY249" s="95">
        <f>COUNTIF($F249:$AJ252,"=І")</f>
        <v>0</v>
      </c>
      <c r="AZ249" s="95">
        <f>COUNTIF($F249:$AJ252,"=НЗ")</f>
        <v>0</v>
      </c>
      <c r="BA249" s="97" t="str">
        <f>IF(C249&gt;1,[1]Графік!$L$36,"")</f>
        <v/>
      </c>
    </row>
    <row r="250" spans="1:53" ht="12.75" customHeight="1" x14ac:dyDescent="0.25">
      <c r="A250" s="141"/>
      <c r="B250" s="144"/>
      <c r="C250" s="147"/>
      <c r="D250" s="150"/>
      <c r="E250" s="51"/>
      <c r="F250" s="38">
        <f t="shared" ref="F250:AG250" si="118">IF(F249="Р",8,"")</f>
        <v>8</v>
      </c>
      <c r="G250" s="70">
        <f t="shared" si="118"/>
        <v>8</v>
      </c>
      <c r="H250" s="70">
        <f t="shared" si="118"/>
        <v>8</v>
      </c>
      <c r="I250" s="70">
        <f t="shared" si="118"/>
        <v>8</v>
      </c>
      <c r="J250" s="70" t="str">
        <f t="shared" si="118"/>
        <v/>
      </c>
      <c r="K250" s="70" t="str">
        <f t="shared" si="118"/>
        <v/>
      </c>
      <c r="L250" s="70">
        <f t="shared" si="118"/>
        <v>8</v>
      </c>
      <c r="M250" s="70">
        <f t="shared" si="118"/>
        <v>8</v>
      </c>
      <c r="N250" s="70">
        <f t="shared" si="118"/>
        <v>8</v>
      </c>
      <c r="O250" s="70">
        <f t="shared" si="118"/>
        <v>8</v>
      </c>
      <c r="P250" s="70" t="str">
        <f t="shared" si="118"/>
        <v/>
      </c>
      <c r="Q250" s="70" t="str">
        <f t="shared" si="118"/>
        <v/>
      </c>
      <c r="R250" s="70">
        <f t="shared" si="118"/>
        <v>8</v>
      </c>
      <c r="S250" s="70">
        <f t="shared" si="118"/>
        <v>8</v>
      </c>
      <c r="T250" s="70">
        <f t="shared" si="118"/>
        <v>8</v>
      </c>
      <c r="U250" s="70">
        <f t="shared" si="118"/>
        <v>8</v>
      </c>
      <c r="V250" s="70" t="str">
        <f t="shared" si="118"/>
        <v/>
      </c>
      <c r="W250" s="70" t="str">
        <f t="shared" si="118"/>
        <v/>
      </c>
      <c r="X250" s="70">
        <f t="shared" si="118"/>
        <v>8</v>
      </c>
      <c r="Y250" s="70">
        <f t="shared" si="118"/>
        <v>8</v>
      </c>
      <c r="Z250" s="70">
        <f t="shared" si="118"/>
        <v>8</v>
      </c>
      <c r="AA250" s="70">
        <f t="shared" si="118"/>
        <v>8</v>
      </c>
      <c r="AB250" s="70" t="str">
        <f t="shared" si="118"/>
        <v/>
      </c>
      <c r="AC250" s="70" t="str">
        <f t="shared" si="118"/>
        <v/>
      </c>
      <c r="AD250" s="70">
        <f t="shared" si="118"/>
        <v>8</v>
      </c>
      <c r="AE250" s="70">
        <f t="shared" si="118"/>
        <v>8</v>
      </c>
      <c r="AF250" s="70">
        <f t="shared" si="118"/>
        <v>8</v>
      </c>
      <c r="AG250" s="70">
        <f t="shared" si="118"/>
        <v>8</v>
      </c>
      <c r="AH250" s="70"/>
      <c r="AI250" s="70"/>
      <c r="AJ250" s="70"/>
      <c r="AK250" s="162"/>
      <c r="AL250" s="156"/>
      <c r="AM250" s="127"/>
      <c r="AN250" s="130"/>
      <c r="AO250" s="133"/>
      <c r="AP250" s="136"/>
      <c r="AQ250" s="136"/>
      <c r="AR250" s="124"/>
      <c r="AS250" s="124"/>
      <c r="AT250" s="124"/>
      <c r="AU250" s="124"/>
      <c r="AV250" s="124"/>
      <c r="AW250" s="124"/>
      <c r="AX250" s="124"/>
      <c r="AY250" s="95"/>
      <c r="AZ250" s="95"/>
      <c r="BA250" s="98"/>
    </row>
    <row r="251" spans="1:53" ht="12.75" customHeight="1" x14ac:dyDescent="0.25">
      <c r="A251" s="141"/>
      <c r="B251" s="144"/>
      <c r="C251" s="147"/>
      <c r="D251" s="150"/>
      <c r="E251" s="51"/>
      <c r="F251" s="42" t="str">
        <f t="shared" ref="F251:AJ251" si="119">IF(F252&gt;0,"НУ","")</f>
        <v/>
      </c>
      <c r="G251" s="72" t="str">
        <f t="shared" si="119"/>
        <v/>
      </c>
      <c r="H251" s="72" t="str">
        <f t="shared" si="119"/>
        <v/>
      </c>
      <c r="I251" s="72" t="str">
        <f t="shared" si="119"/>
        <v/>
      </c>
      <c r="J251" s="72" t="str">
        <f t="shared" si="119"/>
        <v/>
      </c>
      <c r="K251" s="72" t="str">
        <f t="shared" si="119"/>
        <v/>
      </c>
      <c r="L251" s="72" t="str">
        <f t="shared" si="119"/>
        <v/>
      </c>
      <c r="M251" s="72" t="str">
        <f t="shared" si="119"/>
        <v/>
      </c>
      <c r="N251" s="72" t="str">
        <f t="shared" si="119"/>
        <v/>
      </c>
      <c r="O251" s="72" t="str">
        <f t="shared" si="119"/>
        <v/>
      </c>
      <c r="P251" s="72" t="str">
        <f t="shared" si="119"/>
        <v/>
      </c>
      <c r="Q251" s="72" t="str">
        <f t="shared" si="119"/>
        <v/>
      </c>
      <c r="R251" s="72" t="str">
        <f t="shared" si="119"/>
        <v/>
      </c>
      <c r="S251" s="72" t="str">
        <f t="shared" si="119"/>
        <v/>
      </c>
      <c r="T251" s="72" t="str">
        <f t="shared" si="119"/>
        <v/>
      </c>
      <c r="U251" s="72" t="str">
        <f t="shared" si="119"/>
        <v/>
      </c>
      <c r="V251" s="72" t="str">
        <f t="shared" si="119"/>
        <v/>
      </c>
      <c r="W251" s="72" t="str">
        <f t="shared" si="119"/>
        <v/>
      </c>
      <c r="X251" s="72" t="str">
        <f t="shared" si="119"/>
        <v/>
      </c>
      <c r="Y251" s="72" t="str">
        <f t="shared" si="119"/>
        <v/>
      </c>
      <c r="Z251" s="72" t="str">
        <f t="shared" si="119"/>
        <v/>
      </c>
      <c r="AA251" s="72" t="str">
        <f t="shared" si="119"/>
        <v/>
      </c>
      <c r="AB251" s="72" t="str">
        <f t="shared" si="119"/>
        <v/>
      </c>
      <c r="AC251" s="72" t="str">
        <f t="shared" si="119"/>
        <v/>
      </c>
      <c r="AD251" s="72" t="str">
        <f t="shared" si="119"/>
        <v/>
      </c>
      <c r="AE251" s="72" t="str">
        <f t="shared" si="119"/>
        <v/>
      </c>
      <c r="AF251" s="72" t="str">
        <f t="shared" si="119"/>
        <v/>
      </c>
      <c r="AG251" s="72" t="str">
        <f t="shared" si="119"/>
        <v/>
      </c>
      <c r="AH251" s="72" t="str">
        <f t="shared" si="119"/>
        <v/>
      </c>
      <c r="AI251" s="72" t="str">
        <f t="shared" si="119"/>
        <v/>
      </c>
      <c r="AJ251" s="72" t="str">
        <f t="shared" si="119"/>
        <v/>
      </c>
      <c r="AK251" s="162"/>
      <c r="AL251" s="156"/>
      <c r="AM251" s="127"/>
      <c r="AN251" s="130"/>
      <c r="AO251" s="133"/>
      <c r="AP251" s="136"/>
      <c r="AQ251" s="136"/>
      <c r="AR251" s="124"/>
      <c r="AS251" s="124"/>
      <c r="AT251" s="124"/>
      <c r="AU251" s="124"/>
      <c r="AV251" s="124"/>
      <c r="AW251" s="124"/>
      <c r="AX251" s="124"/>
      <c r="AY251" s="95"/>
      <c r="AZ251" s="95"/>
      <c r="BA251" s="98"/>
    </row>
    <row r="252" spans="1:53" ht="13.5" customHeight="1" thickBot="1" x14ac:dyDescent="0.3">
      <c r="A252" s="142"/>
      <c r="B252" s="145"/>
      <c r="C252" s="148"/>
      <c r="D252" s="151"/>
      <c r="E252" s="52"/>
      <c r="F252" s="47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163"/>
      <c r="AL252" s="157"/>
      <c r="AM252" s="128"/>
      <c r="AN252" s="131"/>
      <c r="AO252" s="134"/>
      <c r="AP252" s="137"/>
      <c r="AQ252" s="137"/>
      <c r="AR252" s="125"/>
      <c r="AS252" s="125"/>
      <c r="AT252" s="125"/>
      <c r="AU252" s="125"/>
      <c r="AV252" s="125"/>
      <c r="AW252" s="125"/>
      <c r="AX252" s="125"/>
      <c r="AY252" s="96"/>
      <c r="AZ252" s="96"/>
      <c r="BA252" s="99"/>
    </row>
    <row r="253" spans="1:53" ht="12.75" customHeight="1" x14ac:dyDescent="0.25">
      <c r="A253" s="140">
        <v>61</v>
      </c>
      <c r="B253" s="143" t="str">
        <f>IFERROR(VLOOKUP($C253,[1]Списки!$A$1:$C$3999,2,0),"")</f>
        <v/>
      </c>
      <c r="C253" s="146"/>
      <c r="D253" s="149" t="str">
        <f>IFERROR(VLOOKUP($C253,[1]Списки!$A$1:$C$3999,3,0),"")</f>
        <v/>
      </c>
      <c r="E253" s="50"/>
      <c r="F253" s="34" t="str">
        <f>VLOOKUP(F$11,[1]Графік!$I$5:$L$32,3,0)</f>
        <v>Р</v>
      </c>
      <c r="G253" s="35" t="str">
        <f>VLOOKUP(G$11,[1]Графік!$I$5:$L$32,3,0)</f>
        <v>Р</v>
      </c>
      <c r="H253" s="35" t="str">
        <f>VLOOKUP(H$11,[1]Графік!$I$5:$L$32,3,0)</f>
        <v>Р</v>
      </c>
      <c r="I253" s="35" t="str">
        <f>VLOOKUP(I$11,[1]Графік!$I$5:$L$32,3,0)</f>
        <v>Р</v>
      </c>
      <c r="J253" s="35" t="str">
        <f>VLOOKUP(J$11,[1]Графік!$I$5:$L$32,3,0)</f>
        <v>ВВ</v>
      </c>
      <c r="K253" s="35" t="str">
        <f>VLOOKUP(K$11,[1]Графік!$I$5:$L$32,3,0)</f>
        <v>ВВ</v>
      </c>
      <c r="L253" s="35" t="str">
        <f>VLOOKUP(L$11,[1]Графік!$I$5:$L$32,3,0)</f>
        <v>Р</v>
      </c>
      <c r="M253" s="35" t="str">
        <f>VLOOKUP(M$11,[1]Графік!$I$5:$L$32,3,0)</f>
        <v>Р</v>
      </c>
      <c r="N253" s="35" t="str">
        <f>VLOOKUP(N$11,[1]Графік!$I$5:$L$32,3,0)</f>
        <v>Р</v>
      </c>
      <c r="O253" s="35" t="str">
        <f>VLOOKUP(O$11,[1]Графік!$I$5:$L$32,3,0)</f>
        <v>Р</v>
      </c>
      <c r="P253" s="35" t="str">
        <f>VLOOKUP(P$11,[1]Графік!$I$5:$L$32,3,0)</f>
        <v>ВВ</v>
      </c>
      <c r="Q253" s="35" t="str">
        <f>VLOOKUP(Q$11,[1]Графік!$I$5:$L$32,3,0)</f>
        <v>ВВ</v>
      </c>
      <c r="R253" s="35" t="str">
        <f>VLOOKUP(R$11,[1]Графік!$I$5:$L$32,3,0)</f>
        <v>Р</v>
      </c>
      <c r="S253" s="35" t="str">
        <f>VLOOKUP(S$11,[1]Графік!$I$5:$L$32,3,0)</f>
        <v>Р</v>
      </c>
      <c r="T253" s="35" t="str">
        <f>VLOOKUP(T$11,[1]Графік!$I$5:$L$32,3,0)</f>
        <v>Р</v>
      </c>
      <c r="U253" s="35" t="str">
        <f>VLOOKUP(U$11,[1]Графік!$I$5:$L$32,3,0)</f>
        <v>Р</v>
      </c>
      <c r="V253" s="35" t="str">
        <f>VLOOKUP(V$11,[1]Графік!$I$5:$L$32,3,0)</f>
        <v>ВВ</v>
      </c>
      <c r="W253" s="35" t="str">
        <f>VLOOKUP(W$11,[1]Графік!$I$5:$L$32,3,0)</f>
        <v>ВВ</v>
      </c>
      <c r="X253" s="35" t="str">
        <f>VLOOKUP(X$11,[1]Графік!$I$5:$L$32,3,0)</f>
        <v>Р</v>
      </c>
      <c r="Y253" s="35" t="str">
        <f>VLOOKUP(Y$11,[1]Графік!$I$5:$L$32,3,0)</f>
        <v>Р</v>
      </c>
      <c r="Z253" s="35" t="str">
        <f>VLOOKUP(Z$11,[1]Графік!$I$5:$L$32,3,0)</f>
        <v>Р</v>
      </c>
      <c r="AA253" s="35" t="str">
        <f>VLOOKUP(AA$11,[1]Графік!$I$5:$L$32,3,0)</f>
        <v>Р</v>
      </c>
      <c r="AB253" s="35" t="str">
        <f>VLOOKUP(AB$11,[1]Графік!$I$5:$L$32,3,0)</f>
        <v>ВВ</v>
      </c>
      <c r="AC253" s="35" t="str">
        <f>VLOOKUP(AC$11,[1]Графік!$I$5:$L$32,3,0)</f>
        <v>ВВ</v>
      </c>
      <c r="AD253" s="35" t="str">
        <f>VLOOKUP(AD$11,[1]Графік!$I$5:$L$32,3,0)</f>
        <v>Р</v>
      </c>
      <c r="AE253" s="35" t="str">
        <f>VLOOKUP(AE$11,[1]Графік!$I$5:$L$32,3,0)</f>
        <v>Р</v>
      </c>
      <c r="AF253" s="35" t="str">
        <f>VLOOKUP(AF$11,[1]Графік!$I$5:$L$32,3,0)</f>
        <v>Р</v>
      </c>
      <c r="AG253" s="35" t="str">
        <f>VLOOKUP(AG$11,[1]Графік!$I$5:$L$32,3,0)</f>
        <v>Р</v>
      </c>
      <c r="AH253" s="35"/>
      <c r="AI253" s="35"/>
      <c r="AJ253" s="35"/>
      <c r="AK253" s="162">
        <f ca="1">SUMIF($F253:$AJ256,"Р",$F254:$AJ254)</f>
        <v>160</v>
      </c>
      <c r="AL253" s="156">
        <f ca="1">SUMIF($F255:$AJ256,"НУ",$F256:$AJ256)</f>
        <v>0</v>
      </c>
      <c r="AM253" s="127">
        <f ca="1">SUMIF(F253:AJ256,"РВ",F254:AJ254)</f>
        <v>0</v>
      </c>
      <c r="AN253" s="130">
        <f ca="1">AK253+AL253+AM253</f>
        <v>160</v>
      </c>
      <c r="AO253" s="133">
        <f ca="1">AK253/8</f>
        <v>20</v>
      </c>
      <c r="AP253" s="136">
        <f>COUNTIF($F253:$AJ256,"=ВВ")</f>
        <v>8</v>
      </c>
      <c r="AQ253" s="136">
        <f>COUNTIF($F253:$AJ256,"=В")</f>
        <v>0</v>
      </c>
      <c r="AR253" s="124">
        <f>COUNTIF($F253:$AJ256,"=НА")</f>
        <v>0</v>
      </c>
      <c r="AS253" s="124">
        <f>COUNTIF(F253:AJ256,"=ТН")</f>
        <v>0</v>
      </c>
      <c r="AT253" s="124">
        <f>COUNTIF($F253:$AJ256,"=ВД")</f>
        <v>0</v>
      </c>
      <c r="AU253" s="124">
        <f>COUNTIF($F253:$AJ256,"=ВП")</f>
        <v>0</v>
      </c>
      <c r="AV253" s="124">
        <f>COUNTIF($F253:$AJ256,"=ДД")</f>
        <v>0</v>
      </c>
      <c r="AW253" s="124">
        <f>COUNTIF($F253:$AJ256,"=П")</f>
        <v>0</v>
      </c>
      <c r="AX253" s="124">
        <f>COUNTIF($F253:$AJ256,"=ПР")</f>
        <v>0</v>
      </c>
      <c r="AY253" s="95">
        <f>COUNTIF($F253:$AJ256,"=І")</f>
        <v>0</v>
      </c>
      <c r="AZ253" s="95">
        <f>COUNTIF($F253:$AJ256,"=НЗ")</f>
        <v>0</v>
      </c>
      <c r="BA253" s="97" t="str">
        <f>IF(C253&gt;1,[1]Графік!$L$36,"")</f>
        <v/>
      </c>
    </row>
    <row r="254" spans="1:53" ht="12.75" customHeight="1" x14ac:dyDescent="0.25">
      <c r="A254" s="141"/>
      <c r="B254" s="144"/>
      <c r="C254" s="147"/>
      <c r="D254" s="150"/>
      <c r="E254" s="51"/>
      <c r="F254" s="38">
        <f t="shared" ref="F254:AG254" si="120">IF(F253="Р",8,"")</f>
        <v>8</v>
      </c>
      <c r="G254" s="70">
        <f t="shared" si="120"/>
        <v>8</v>
      </c>
      <c r="H254" s="70">
        <f t="shared" si="120"/>
        <v>8</v>
      </c>
      <c r="I254" s="70">
        <f t="shared" si="120"/>
        <v>8</v>
      </c>
      <c r="J254" s="70" t="str">
        <f t="shared" si="120"/>
        <v/>
      </c>
      <c r="K254" s="70" t="str">
        <f t="shared" si="120"/>
        <v/>
      </c>
      <c r="L254" s="70">
        <f t="shared" si="120"/>
        <v>8</v>
      </c>
      <c r="M254" s="70">
        <f t="shared" si="120"/>
        <v>8</v>
      </c>
      <c r="N254" s="70">
        <f t="shared" si="120"/>
        <v>8</v>
      </c>
      <c r="O254" s="70">
        <f t="shared" si="120"/>
        <v>8</v>
      </c>
      <c r="P254" s="70" t="str">
        <f t="shared" si="120"/>
        <v/>
      </c>
      <c r="Q254" s="70" t="str">
        <f t="shared" si="120"/>
        <v/>
      </c>
      <c r="R254" s="70">
        <f t="shared" si="120"/>
        <v>8</v>
      </c>
      <c r="S254" s="70">
        <f t="shared" si="120"/>
        <v>8</v>
      </c>
      <c r="T254" s="70">
        <f t="shared" si="120"/>
        <v>8</v>
      </c>
      <c r="U254" s="70">
        <f t="shared" si="120"/>
        <v>8</v>
      </c>
      <c r="V254" s="70" t="str">
        <f t="shared" si="120"/>
        <v/>
      </c>
      <c r="W254" s="70" t="str">
        <f t="shared" si="120"/>
        <v/>
      </c>
      <c r="X254" s="70">
        <f t="shared" si="120"/>
        <v>8</v>
      </c>
      <c r="Y254" s="70">
        <f t="shared" si="120"/>
        <v>8</v>
      </c>
      <c r="Z254" s="70">
        <f t="shared" si="120"/>
        <v>8</v>
      </c>
      <c r="AA254" s="70">
        <f t="shared" si="120"/>
        <v>8</v>
      </c>
      <c r="AB254" s="70" t="str">
        <f t="shared" si="120"/>
        <v/>
      </c>
      <c r="AC254" s="70" t="str">
        <f t="shared" si="120"/>
        <v/>
      </c>
      <c r="AD254" s="70">
        <f t="shared" si="120"/>
        <v>8</v>
      </c>
      <c r="AE254" s="70">
        <f t="shared" si="120"/>
        <v>8</v>
      </c>
      <c r="AF254" s="70">
        <f t="shared" si="120"/>
        <v>8</v>
      </c>
      <c r="AG254" s="70">
        <f t="shared" si="120"/>
        <v>8</v>
      </c>
      <c r="AH254" s="70"/>
      <c r="AI254" s="70"/>
      <c r="AJ254" s="70"/>
      <c r="AK254" s="162"/>
      <c r="AL254" s="156"/>
      <c r="AM254" s="127"/>
      <c r="AN254" s="130"/>
      <c r="AO254" s="133"/>
      <c r="AP254" s="136"/>
      <c r="AQ254" s="136"/>
      <c r="AR254" s="124"/>
      <c r="AS254" s="124"/>
      <c r="AT254" s="124"/>
      <c r="AU254" s="124"/>
      <c r="AV254" s="124"/>
      <c r="AW254" s="124"/>
      <c r="AX254" s="124"/>
      <c r="AY254" s="95"/>
      <c r="AZ254" s="95"/>
      <c r="BA254" s="98"/>
    </row>
    <row r="255" spans="1:53" ht="12.75" customHeight="1" x14ac:dyDescent="0.25">
      <c r="A255" s="141"/>
      <c r="B255" s="144"/>
      <c r="C255" s="147"/>
      <c r="D255" s="150"/>
      <c r="E255" s="51"/>
      <c r="F255" s="42" t="str">
        <f t="shared" ref="F255:AJ255" si="121">IF(F256&gt;0,"НУ","")</f>
        <v/>
      </c>
      <c r="G255" s="72" t="str">
        <f t="shared" si="121"/>
        <v/>
      </c>
      <c r="H255" s="72" t="str">
        <f t="shared" si="121"/>
        <v/>
      </c>
      <c r="I255" s="72" t="str">
        <f t="shared" si="121"/>
        <v/>
      </c>
      <c r="J255" s="72" t="str">
        <f t="shared" si="121"/>
        <v/>
      </c>
      <c r="K255" s="72" t="str">
        <f t="shared" si="121"/>
        <v/>
      </c>
      <c r="L255" s="72" t="str">
        <f t="shared" si="121"/>
        <v/>
      </c>
      <c r="M255" s="72" t="str">
        <f t="shared" si="121"/>
        <v/>
      </c>
      <c r="N255" s="72" t="str">
        <f t="shared" si="121"/>
        <v/>
      </c>
      <c r="O255" s="72" t="str">
        <f t="shared" si="121"/>
        <v/>
      </c>
      <c r="P255" s="72" t="str">
        <f t="shared" si="121"/>
        <v/>
      </c>
      <c r="Q255" s="72" t="str">
        <f t="shared" si="121"/>
        <v/>
      </c>
      <c r="R255" s="72" t="str">
        <f t="shared" si="121"/>
        <v/>
      </c>
      <c r="S255" s="72" t="str">
        <f t="shared" si="121"/>
        <v/>
      </c>
      <c r="T255" s="72" t="str">
        <f t="shared" si="121"/>
        <v/>
      </c>
      <c r="U255" s="72" t="str">
        <f t="shared" si="121"/>
        <v/>
      </c>
      <c r="V255" s="72" t="str">
        <f t="shared" si="121"/>
        <v/>
      </c>
      <c r="W255" s="72" t="str">
        <f t="shared" si="121"/>
        <v/>
      </c>
      <c r="X255" s="72" t="str">
        <f t="shared" si="121"/>
        <v/>
      </c>
      <c r="Y255" s="72" t="str">
        <f t="shared" si="121"/>
        <v/>
      </c>
      <c r="Z255" s="72" t="str">
        <f t="shared" si="121"/>
        <v/>
      </c>
      <c r="AA255" s="72" t="str">
        <f t="shared" si="121"/>
        <v/>
      </c>
      <c r="AB255" s="72" t="str">
        <f t="shared" si="121"/>
        <v/>
      </c>
      <c r="AC255" s="72" t="str">
        <f t="shared" si="121"/>
        <v/>
      </c>
      <c r="AD255" s="72" t="str">
        <f t="shared" si="121"/>
        <v/>
      </c>
      <c r="AE255" s="72" t="str">
        <f t="shared" si="121"/>
        <v/>
      </c>
      <c r="AF255" s="72" t="str">
        <f t="shared" si="121"/>
        <v/>
      </c>
      <c r="AG255" s="72" t="str">
        <f t="shared" si="121"/>
        <v/>
      </c>
      <c r="AH255" s="72" t="str">
        <f t="shared" si="121"/>
        <v/>
      </c>
      <c r="AI255" s="72" t="str">
        <f t="shared" si="121"/>
        <v/>
      </c>
      <c r="AJ255" s="72" t="str">
        <f t="shared" si="121"/>
        <v/>
      </c>
      <c r="AK255" s="162"/>
      <c r="AL255" s="156"/>
      <c r="AM255" s="127"/>
      <c r="AN255" s="130"/>
      <c r="AO255" s="133"/>
      <c r="AP255" s="136"/>
      <c r="AQ255" s="136"/>
      <c r="AR255" s="124"/>
      <c r="AS255" s="124"/>
      <c r="AT255" s="124"/>
      <c r="AU255" s="124"/>
      <c r="AV255" s="124"/>
      <c r="AW255" s="124"/>
      <c r="AX255" s="124"/>
      <c r="AY255" s="95"/>
      <c r="AZ255" s="95"/>
      <c r="BA255" s="98"/>
    </row>
    <row r="256" spans="1:53" ht="13.5" customHeight="1" thickBot="1" x14ac:dyDescent="0.3">
      <c r="A256" s="142"/>
      <c r="B256" s="145"/>
      <c r="C256" s="148"/>
      <c r="D256" s="151"/>
      <c r="E256" s="52"/>
      <c r="F256" s="47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163"/>
      <c r="AL256" s="157"/>
      <c r="AM256" s="128"/>
      <c r="AN256" s="131"/>
      <c r="AO256" s="134"/>
      <c r="AP256" s="137"/>
      <c r="AQ256" s="137"/>
      <c r="AR256" s="125"/>
      <c r="AS256" s="125"/>
      <c r="AT256" s="125"/>
      <c r="AU256" s="125"/>
      <c r="AV256" s="125"/>
      <c r="AW256" s="125"/>
      <c r="AX256" s="125"/>
      <c r="AY256" s="96"/>
      <c r="AZ256" s="96"/>
      <c r="BA256" s="99"/>
    </row>
    <row r="257" spans="1:53" ht="12.75" customHeight="1" x14ac:dyDescent="0.25">
      <c r="A257" s="140">
        <v>62</v>
      </c>
      <c r="B257" s="143" t="str">
        <f>IFERROR(VLOOKUP($C257,[1]Списки!$A$1:$C$3999,2,0),"")</f>
        <v/>
      </c>
      <c r="C257" s="146"/>
      <c r="D257" s="149" t="str">
        <f>IFERROR(VLOOKUP($C257,[1]Списки!$A$1:$C$3999,3,0),"")</f>
        <v/>
      </c>
      <c r="E257" s="50"/>
      <c r="F257" s="34" t="str">
        <f>VLOOKUP(F$11,[1]Графік!$I$5:$L$32,3,0)</f>
        <v>Р</v>
      </c>
      <c r="G257" s="35" t="str">
        <f>VLOOKUP(G$11,[1]Графік!$I$5:$L$32,3,0)</f>
        <v>Р</v>
      </c>
      <c r="H257" s="35" t="str">
        <f>VLOOKUP(H$11,[1]Графік!$I$5:$L$32,3,0)</f>
        <v>Р</v>
      </c>
      <c r="I257" s="35" t="str">
        <f>VLOOKUP(I$11,[1]Графік!$I$5:$L$32,3,0)</f>
        <v>Р</v>
      </c>
      <c r="J257" s="35" t="str">
        <f>VLOOKUP(J$11,[1]Графік!$I$5:$L$32,3,0)</f>
        <v>ВВ</v>
      </c>
      <c r="K257" s="35" t="str">
        <f>VLOOKUP(K$11,[1]Графік!$I$5:$L$32,3,0)</f>
        <v>ВВ</v>
      </c>
      <c r="L257" s="35" t="str">
        <f>VLOOKUP(L$11,[1]Графік!$I$5:$L$32,3,0)</f>
        <v>Р</v>
      </c>
      <c r="M257" s="35" t="str">
        <f>VLOOKUP(M$11,[1]Графік!$I$5:$L$32,3,0)</f>
        <v>Р</v>
      </c>
      <c r="N257" s="35" t="str">
        <f>VLOOKUP(N$11,[1]Графік!$I$5:$L$32,3,0)</f>
        <v>Р</v>
      </c>
      <c r="O257" s="35" t="str">
        <f>VLOOKUP(O$11,[1]Графік!$I$5:$L$32,3,0)</f>
        <v>Р</v>
      </c>
      <c r="P257" s="35" t="str">
        <f>VLOOKUP(P$11,[1]Графік!$I$5:$L$32,3,0)</f>
        <v>ВВ</v>
      </c>
      <c r="Q257" s="35" t="str">
        <f>VLOOKUP(Q$11,[1]Графік!$I$5:$L$32,3,0)</f>
        <v>ВВ</v>
      </c>
      <c r="R257" s="35" t="str">
        <f>VLOOKUP(R$11,[1]Графік!$I$5:$L$32,3,0)</f>
        <v>Р</v>
      </c>
      <c r="S257" s="35" t="str">
        <f>VLOOKUP(S$11,[1]Графік!$I$5:$L$32,3,0)</f>
        <v>Р</v>
      </c>
      <c r="T257" s="35" t="str">
        <f>VLOOKUP(T$11,[1]Графік!$I$5:$L$32,3,0)</f>
        <v>Р</v>
      </c>
      <c r="U257" s="35" t="str">
        <f>VLOOKUP(U$11,[1]Графік!$I$5:$L$32,3,0)</f>
        <v>Р</v>
      </c>
      <c r="V257" s="35" t="str">
        <f>VLOOKUP(V$11,[1]Графік!$I$5:$L$32,3,0)</f>
        <v>ВВ</v>
      </c>
      <c r="W257" s="35" t="str">
        <f>VLOOKUP(W$11,[1]Графік!$I$5:$L$32,3,0)</f>
        <v>ВВ</v>
      </c>
      <c r="X257" s="35" t="str">
        <f>VLOOKUP(X$11,[1]Графік!$I$5:$L$32,3,0)</f>
        <v>Р</v>
      </c>
      <c r="Y257" s="35" t="str">
        <f>VLOOKUP(Y$11,[1]Графік!$I$5:$L$32,3,0)</f>
        <v>Р</v>
      </c>
      <c r="Z257" s="35" t="str">
        <f>VLOOKUP(Z$11,[1]Графік!$I$5:$L$32,3,0)</f>
        <v>Р</v>
      </c>
      <c r="AA257" s="35" t="str">
        <f>VLOOKUP(AA$11,[1]Графік!$I$5:$L$32,3,0)</f>
        <v>Р</v>
      </c>
      <c r="AB257" s="35" t="str">
        <f>VLOOKUP(AB$11,[1]Графік!$I$5:$L$32,3,0)</f>
        <v>ВВ</v>
      </c>
      <c r="AC257" s="35" t="str">
        <f>VLOOKUP(AC$11,[1]Графік!$I$5:$L$32,3,0)</f>
        <v>ВВ</v>
      </c>
      <c r="AD257" s="35" t="str">
        <f>VLOOKUP(AD$11,[1]Графік!$I$5:$L$32,3,0)</f>
        <v>Р</v>
      </c>
      <c r="AE257" s="35" t="str">
        <f>VLOOKUP(AE$11,[1]Графік!$I$5:$L$32,3,0)</f>
        <v>Р</v>
      </c>
      <c r="AF257" s="35" t="str">
        <f>VLOOKUP(AF$11,[1]Графік!$I$5:$L$32,3,0)</f>
        <v>Р</v>
      </c>
      <c r="AG257" s="35" t="str">
        <f>VLOOKUP(AG$11,[1]Графік!$I$5:$L$32,3,0)</f>
        <v>Р</v>
      </c>
      <c r="AH257" s="35"/>
      <c r="AI257" s="35"/>
      <c r="AJ257" s="35"/>
      <c r="AK257" s="162">
        <f ca="1">SUMIF($F257:$AJ260,"Р",$F258:$AJ258)</f>
        <v>160</v>
      </c>
      <c r="AL257" s="156">
        <f ca="1">SUMIF($F259:$AJ260,"НУ",$F260:$AJ260)</f>
        <v>0</v>
      </c>
      <c r="AM257" s="127">
        <f ca="1">SUMIF(F257:AJ260,"РВ",F258:AJ258)</f>
        <v>0</v>
      </c>
      <c r="AN257" s="130">
        <f ca="1">AK257+AL257+AM257</f>
        <v>160</v>
      </c>
      <c r="AO257" s="133">
        <f ca="1">AK257/8</f>
        <v>20</v>
      </c>
      <c r="AP257" s="136">
        <f>COUNTIF($F257:$AJ260,"=ВВ")</f>
        <v>8</v>
      </c>
      <c r="AQ257" s="136">
        <f>COUNTIF($F257:$AJ260,"=В")</f>
        <v>0</v>
      </c>
      <c r="AR257" s="124">
        <f>COUNTIF($F257:$AJ260,"=НА")</f>
        <v>0</v>
      </c>
      <c r="AS257" s="124">
        <f>COUNTIF(F257:AJ260,"=ТН")</f>
        <v>0</v>
      </c>
      <c r="AT257" s="124">
        <f>COUNTIF($F257:$AJ260,"=ВД")</f>
        <v>0</v>
      </c>
      <c r="AU257" s="124">
        <f>COUNTIF($F257:$AJ260,"=ВП")</f>
        <v>0</v>
      </c>
      <c r="AV257" s="124">
        <f>COUNTIF($F257:$AJ260,"=ДД")</f>
        <v>0</v>
      </c>
      <c r="AW257" s="124">
        <f>COUNTIF($F257:$AJ260,"=П")</f>
        <v>0</v>
      </c>
      <c r="AX257" s="124">
        <f>COUNTIF($F257:$AJ260,"=ПР")</f>
        <v>0</v>
      </c>
      <c r="AY257" s="95">
        <f>COUNTIF($F257:$AJ260,"=І")</f>
        <v>0</v>
      </c>
      <c r="AZ257" s="95">
        <f>COUNTIF($F257:$AJ260,"=НЗ")</f>
        <v>0</v>
      </c>
      <c r="BA257" s="97" t="str">
        <f>IF(C257&gt;1,[1]Графік!$L$36,"")</f>
        <v/>
      </c>
    </row>
    <row r="258" spans="1:53" ht="12.75" customHeight="1" x14ac:dyDescent="0.25">
      <c r="A258" s="141"/>
      <c r="B258" s="144"/>
      <c r="C258" s="147"/>
      <c r="D258" s="150"/>
      <c r="E258" s="51"/>
      <c r="F258" s="38">
        <f t="shared" ref="F258:AG258" si="122">IF(F257="Р",8,"")</f>
        <v>8</v>
      </c>
      <c r="G258" s="70">
        <f t="shared" si="122"/>
        <v>8</v>
      </c>
      <c r="H258" s="70">
        <f t="shared" si="122"/>
        <v>8</v>
      </c>
      <c r="I258" s="70">
        <f t="shared" si="122"/>
        <v>8</v>
      </c>
      <c r="J258" s="70" t="str">
        <f t="shared" si="122"/>
        <v/>
      </c>
      <c r="K258" s="70" t="str">
        <f t="shared" si="122"/>
        <v/>
      </c>
      <c r="L258" s="70">
        <f t="shared" si="122"/>
        <v>8</v>
      </c>
      <c r="M258" s="70">
        <f t="shared" si="122"/>
        <v>8</v>
      </c>
      <c r="N258" s="70">
        <f t="shared" si="122"/>
        <v>8</v>
      </c>
      <c r="O258" s="70">
        <f t="shared" si="122"/>
        <v>8</v>
      </c>
      <c r="P258" s="70" t="str">
        <f t="shared" si="122"/>
        <v/>
      </c>
      <c r="Q258" s="70" t="str">
        <f t="shared" si="122"/>
        <v/>
      </c>
      <c r="R258" s="70">
        <f t="shared" si="122"/>
        <v>8</v>
      </c>
      <c r="S258" s="70">
        <f t="shared" si="122"/>
        <v>8</v>
      </c>
      <c r="T258" s="70">
        <f t="shared" si="122"/>
        <v>8</v>
      </c>
      <c r="U258" s="70">
        <f t="shared" si="122"/>
        <v>8</v>
      </c>
      <c r="V258" s="70" t="str">
        <f t="shared" si="122"/>
        <v/>
      </c>
      <c r="W258" s="70" t="str">
        <f t="shared" si="122"/>
        <v/>
      </c>
      <c r="X258" s="70">
        <f t="shared" si="122"/>
        <v>8</v>
      </c>
      <c r="Y258" s="70">
        <f t="shared" si="122"/>
        <v>8</v>
      </c>
      <c r="Z258" s="70">
        <f t="shared" si="122"/>
        <v>8</v>
      </c>
      <c r="AA258" s="70">
        <f t="shared" si="122"/>
        <v>8</v>
      </c>
      <c r="AB258" s="70" t="str">
        <f t="shared" si="122"/>
        <v/>
      </c>
      <c r="AC258" s="70" t="str">
        <f t="shared" si="122"/>
        <v/>
      </c>
      <c r="AD258" s="70">
        <f t="shared" si="122"/>
        <v>8</v>
      </c>
      <c r="AE258" s="70">
        <f t="shared" si="122"/>
        <v>8</v>
      </c>
      <c r="AF258" s="70">
        <f t="shared" si="122"/>
        <v>8</v>
      </c>
      <c r="AG258" s="70">
        <f t="shared" si="122"/>
        <v>8</v>
      </c>
      <c r="AH258" s="70"/>
      <c r="AI258" s="70"/>
      <c r="AJ258" s="70"/>
      <c r="AK258" s="162"/>
      <c r="AL258" s="156"/>
      <c r="AM258" s="127"/>
      <c r="AN258" s="130"/>
      <c r="AO258" s="133"/>
      <c r="AP258" s="136"/>
      <c r="AQ258" s="136"/>
      <c r="AR258" s="124"/>
      <c r="AS258" s="124"/>
      <c r="AT258" s="124"/>
      <c r="AU258" s="124"/>
      <c r="AV258" s="124"/>
      <c r="AW258" s="124"/>
      <c r="AX258" s="124"/>
      <c r="AY258" s="95"/>
      <c r="AZ258" s="95"/>
      <c r="BA258" s="98"/>
    </row>
    <row r="259" spans="1:53" ht="12.75" customHeight="1" x14ac:dyDescent="0.25">
      <c r="A259" s="141"/>
      <c r="B259" s="144"/>
      <c r="C259" s="147"/>
      <c r="D259" s="150"/>
      <c r="E259" s="51"/>
      <c r="F259" s="42" t="str">
        <f t="shared" ref="F259:AJ259" si="123">IF(F260&gt;0,"НУ","")</f>
        <v/>
      </c>
      <c r="G259" s="72" t="str">
        <f t="shared" si="123"/>
        <v/>
      </c>
      <c r="H259" s="72" t="str">
        <f t="shared" si="123"/>
        <v/>
      </c>
      <c r="I259" s="72" t="str">
        <f t="shared" si="123"/>
        <v/>
      </c>
      <c r="J259" s="72" t="str">
        <f t="shared" si="123"/>
        <v/>
      </c>
      <c r="K259" s="72" t="str">
        <f t="shared" si="123"/>
        <v/>
      </c>
      <c r="L259" s="72" t="str">
        <f t="shared" si="123"/>
        <v/>
      </c>
      <c r="M259" s="72" t="str">
        <f t="shared" si="123"/>
        <v/>
      </c>
      <c r="N259" s="72" t="str">
        <f t="shared" si="123"/>
        <v/>
      </c>
      <c r="O259" s="72" t="str">
        <f t="shared" si="123"/>
        <v/>
      </c>
      <c r="P259" s="72" t="str">
        <f t="shared" si="123"/>
        <v/>
      </c>
      <c r="Q259" s="72" t="str">
        <f t="shared" si="123"/>
        <v/>
      </c>
      <c r="R259" s="72" t="str">
        <f t="shared" si="123"/>
        <v/>
      </c>
      <c r="S259" s="72" t="str">
        <f t="shared" si="123"/>
        <v/>
      </c>
      <c r="T259" s="72" t="str">
        <f t="shared" si="123"/>
        <v/>
      </c>
      <c r="U259" s="72" t="str">
        <f t="shared" si="123"/>
        <v/>
      </c>
      <c r="V259" s="72" t="str">
        <f t="shared" si="123"/>
        <v/>
      </c>
      <c r="W259" s="72" t="str">
        <f t="shared" si="123"/>
        <v/>
      </c>
      <c r="X259" s="72" t="str">
        <f t="shared" si="123"/>
        <v/>
      </c>
      <c r="Y259" s="72" t="str">
        <f t="shared" si="123"/>
        <v/>
      </c>
      <c r="Z259" s="72" t="str">
        <f t="shared" si="123"/>
        <v/>
      </c>
      <c r="AA259" s="72" t="str">
        <f t="shared" si="123"/>
        <v/>
      </c>
      <c r="AB259" s="72" t="str">
        <f t="shared" si="123"/>
        <v/>
      </c>
      <c r="AC259" s="72" t="str">
        <f t="shared" si="123"/>
        <v/>
      </c>
      <c r="AD259" s="72" t="str">
        <f t="shared" si="123"/>
        <v/>
      </c>
      <c r="AE259" s="72" t="str">
        <f t="shared" si="123"/>
        <v/>
      </c>
      <c r="AF259" s="72" t="str">
        <f t="shared" si="123"/>
        <v/>
      </c>
      <c r="AG259" s="72" t="str">
        <f t="shared" si="123"/>
        <v/>
      </c>
      <c r="AH259" s="72" t="str">
        <f t="shared" si="123"/>
        <v/>
      </c>
      <c r="AI259" s="72" t="str">
        <f t="shared" si="123"/>
        <v/>
      </c>
      <c r="AJ259" s="72" t="str">
        <f t="shared" si="123"/>
        <v/>
      </c>
      <c r="AK259" s="162"/>
      <c r="AL259" s="156"/>
      <c r="AM259" s="127"/>
      <c r="AN259" s="130"/>
      <c r="AO259" s="133"/>
      <c r="AP259" s="136"/>
      <c r="AQ259" s="136"/>
      <c r="AR259" s="124"/>
      <c r="AS259" s="124"/>
      <c r="AT259" s="124"/>
      <c r="AU259" s="124"/>
      <c r="AV259" s="124"/>
      <c r="AW259" s="124"/>
      <c r="AX259" s="124"/>
      <c r="AY259" s="95"/>
      <c r="AZ259" s="95"/>
      <c r="BA259" s="98"/>
    </row>
    <row r="260" spans="1:53" ht="13.5" customHeight="1" thickBot="1" x14ac:dyDescent="0.3">
      <c r="A260" s="142"/>
      <c r="B260" s="145"/>
      <c r="C260" s="148"/>
      <c r="D260" s="151"/>
      <c r="E260" s="52"/>
      <c r="F260" s="47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163"/>
      <c r="AL260" s="157"/>
      <c r="AM260" s="128"/>
      <c r="AN260" s="131"/>
      <c r="AO260" s="134"/>
      <c r="AP260" s="137"/>
      <c r="AQ260" s="137"/>
      <c r="AR260" s="125"/>
      <c r="AS260" s="125"/>
      <c r="AT260" s="125"/>
      <c r="AU260" s="125"/>
      <c r="AV260" s="125"/>
      <c r="AW260" s="125"/>
      <c r="AX260" s="125"/>
      <c r="AY260" s="96"/>
      <c r="AZ260" s="96"/>
      <c r="BA260" s="99"/>
    </row>
    <row r="261" spans="1:53" ht="12.75" customHeight="1" x14ac:dyDescent="0.25">
      <c r="A261" s="140">
        <v>63</v>
      </c>
      <c r="B261" s="143" t="str">
        <f>IFERROR(VLOOKUP($C261,[1]Списки!$A$1:$C$3999,2,0),"")</f>
        <v/>
      </c>
      <c r="C261" s="146"/>
      <c r="D261" s="149" t="str">
        <f>IFERROR(VLOOKUP($C261,[1]Списки!$A$1:$C$3999,3,0),"")</f>
        <v/>
      </c>
      <c r="E261" s="50"/>
      <c r="F261" s="34" t="str">
        <f>VLOOKUP(F$11,[1]Графік!$I$5:$L$32,3,0)</f>
        <v>Р</v>
      </c>
      <c r="G261" s="35" t="str">
        <f>VLOOKUP(G$11,[1]Графік!$I$5:$L$32,3,0)</f>
        <v>Р</v>
      </c>
      <c r="H261" s="35" t="str">
        <f>VLOOKUP(H$11,[1]Графік!$I$5:$L$32,3,0)</f>
        <v>Р</v>
      </c>
      <c r="I261" s="35" t="str">
        <f>VLOOKUP(I$11,[1]Графік!$I$5:$L$32,3,0)</f>
        <v>Р</v>
      </c>
      <c r="J261" s="35" t="str">
        <f>VLOOKUP(J$11,[1]Графік!$I$5:$L$32,3,0)</f>
        <v>ВВ</v>
      </c>
      <c r="K261" s="35" t="str">
        <f>VLOOKUP(K$11,[1]Графік!$I$5:$L$32,3,0)</f>
        <v>ВВ</v>
      </c>
      <c r="L261" s="35" t="str">
        <f>VLOOKUP(L$11,[1]Графік!$I$5:$L$32,3,0)</f>
        <v>Р</v>
      </c>
      <c r="M261" s="35" t="str">
        <f>VLOOKUP(M$11,[1]Графік!$I$5:$L$32,3,0)</f>
        <v>Р</v>
      </c>
      <c r="N261" s="35" t="str">
        <f>VLOOKUP(N$11,[1]Графік!$I$5:$L$32,3,0)</f>
        <v>Р</v>
      </c>
      <c r="O261" s="35" t="str">
        <f>VLOOKUP(O$11,[1]Графік!$I$5:$L$32,3,0)</f>
        <v>Р</v>
      </c>
      <c r="P261" s="35" t="str">
        <f>VLOOKUP(P$11,[1]Графік!$I$5:$L$32,3,0)</f>
        <v>ВВ</v>
      </c>
      <c r="Q261" s="35" t="str">
        <f>VLOOKUP(Q$11,[1]Графік!$I$5:$L$32,3,0)</f>
        <v>ВВ</v>
      </c>
      <c r="R261" s="35" t="str">
        <f>VLOOKUP(R$11,[1]Графік!$I$5:$L$32,3,0)</f>
        <v>Р</v>
      </c>
      <c r="S261" s="35" t="str">
        <f>VLOOKUP(S$11,[1]Графік!$I$5:$L$32,3,0)</f>
        <v>Р</v>
      </c>
      <c r="T261" s="35" t="str">
        <f>VLOOKUP(T$11,[1]Графік!$I$5:$L$32,3,0)</f>
        <v>Р</v>
      </c>
      <c r="U261" s="35" t="str">
        <f>VLOOKUP(U$11,[1]Графік!$I$5:$L$32,3,0)</f>
        <v>Р</v>
      </c>
      <c r="V261" s="35" t="str">
        <f>VLOOKUP(V$11,[1]Графік!$I$5:$L$32,3,0)</f>
        <v>ВВ</v>
      </c>
      <c r="W261" s="35" t="str">
        <f>VLOOKUP(W$11,[1]Графік!$I$5:$L$32,3,0)</f>
        <v>ВВ</v>
      </c>
      <c r="X261" s="35" t="str">
        <f>VLOOKUP(X$11,[1]Графік!$I$5:$L$32,3,0)</f>
        <v>Р</v>
      </c>
      <c r="Y261" s="35" t="str">
        <f>VLOOKUP(Y$11,[1]Графік!$I$5:$L$32,3,0)</f>
        <v>Р</v>
      </c>
      <c r="Z261" s="35" t="str">
        <f>VLOOKUP(Z$11,[1]Графік!$I$5:$L$32,3,0)</f>
        <v>Р</v>
      </c>
      <c r="AA261" s="35" t="str">
        <f>VLOOKUP(AA$11,[1]Графік!$I$5:$L$32,3,0)</f>
        <v>Р</v>
      </c>
      <c r="AB261" s="35" t="str">
        <f>VLOOKUP(AB$11,[1]Графік!$I$5:$L$32,3,0)</f>
        <v>ВВ</v>
      </c>
      <c r="AC261" s="35" t="str">
        <f>VLOOKUP(AC$11,[1]Графік!$I$5:$L$32,3,0)</f>
        <v>ВВ</v>
      </c>
      <c r="AD261" s="35" t="str">
        <f>VLOOKUP(AD$11,[1]Графік!$I$5:$L$32,3,0)</f>
        <v>Р</v>
      </c>
      <c r="AE261" s="35" t="str">
        <f>VLOOKUP(AE$11,[1]Графік!$I$5:$L$32,3,0)</f>
        <v>Р</v>
      </c>
      <c r="AF261" s="35" t="str">
        <f>VLOOKUP(AF$11,[1]Графік!$I$5:$L$32,3,0)</f>
        <v>Р</v>
      </c>
      <c r="AG261" s="35" t="str">
        <f>VLOOKUP(AG$11,[1]Графік!$I$5:$L$32,3,0)</f>
        <v>Р</v>
      </c>
      <c r="AH261" s="35"/>
      <c r="AI261" s="35"/>
      <c r="AJ261" s="35"/>
      <c r="AK261" s="162">
        <f ca="1">SUMIF($F261:$AJ264,"Р",$F262:$AJ262)</f>
        <v>160</v>
      </c>
      <c r="AL261" s="156">
        <f ca="1">SUMIF($F263:$AJ264,"НУ",$F264:$AJ264)</f>
        <v>0</v>
      </c>
      <c r="AM261" s="127">
        <f ca="1">SUMIF(F261:AJ264,"РВ",F262:AJ262)</f>
        <v>0</v>
      </c>
      <c r="AN261" s="130">
        <f ca="1">AK261+AL261+AM261</f>
        <v>160</v>
      </c>
      <c r="AO261" s="133">
        <f ca="1">AK261/8</f>
        <v>20</v>
      </c>
      <c r="AP261" s="136">
        <f>COUNTIF($F261:$AJ264,"=ВВ")</f>
        <v>8</v>
      </c>
      <c r="AQ261" s="136">
        <f>COUNTIF($F261:$AJ264,"=В")</f>
        <v>0</v>
      </c>
      <c r="AR261" s="124">
        <f>COUNTIF($F261:$AJ264,"=НА")</f>
        <v>0</v>
      </c>
      <c r="AS261" s="124">
        <f>COUNTIF(F261:AJ264,"=ТН")</f>
        <v>0</v>
      </c>
      <c r="AT261" s="124">
        <f>COUNTIF($F261:$AJ264,"=ВД")</f>
        <v>0</v>
      </c>
      <c r="AU261" s="124">
        <f>COUNTIF($F261:$AJ264,"=ВП")</f>
        <v>0</v>
      </c>
      <c r="AV261" s="124">
        <f>COUNTIF($F261:$AJ264,"=ДД")</f>
        <v>0</v>
      </c>
      <c r="AW261" s="124">
        <f>COUNTIF($F261:$AJ264,"=П")</f>
        <v>0</v>
      </c>
      <c r="AX261" s="124">
        <f>COUNTIF($F261:$AJ264,"=ПР")</f>
        <v>0</v>
      </c>
      <c r="AY261" s="95">
        <f>COUNTIF($F261:$AJ264,"=І")</f>
        <v>0</v>
      </c>
      <c r="AZ261" s="95">
        <f>COUNTIF($F261:$AJ264,"=НЗ")</f>
        <v>0</v>
      </c>
      <c r="BA261" s="97" t="str">
        <f>IF(C261&gt;1,[1]Графік!$L$36,"")</f>
        <v/>
      </c>
    </row>
    <row r="262" spans="1:53" ht="12.75" customHeight="1" x14ac:dyDescent="0.25">
      <c r="A262" s="141"/>
      <c r="B262" s="144"/>
      <c r="C262" s="147"/>
      <c r="D262" s="150"/>
      <c r="E262" s="51"/>
      <c r="F262" s="38">
        <f t="shared" ref="F262:AG262" si="124">IF(F261="Р",8,"")</f>
        <v>8</v>
      </c>
      <c r="G262" s="70">
        <f t="shared" si="124"/>
        <v>8</v>
      </c>
      <c r="H262" s="70">
        <f t="shared" si="124"/>
        <v>8</v>
      </c>
      <c r="I262" s="70">
        <f t="shared" si="124"/>
        <v>8</v>
      </c>
      <c r="J262" s="70" t="str">
        <f t="shared" si="124"/>
        <v/>
      </c>
      <c r="K262" s="70" t="str">
        <f t="shared" si="124"/>
        <v/>
      </c>
      <c r="L262" s="70">
        <f t="shared" si="124"/>
        <v>8</v>
      </c>
      <c r="M262" s="70">
        <f t="shared" si="124"/>
        <v>8</v>
      </c>
      <c r="N262" s="70">
        <f t="shared" si="124"/>
        <v>8</v>
      </c>
      <c r="O262" s="70">
        <f t="shared" si="124"/>
        <v>8</v>
      </c>
      <c r="P262" s="70" t="str">
        <f t="shared" si="124"/>
        <v/>
      </c>
      <c r="Q262" s="70" t="str">
        <f t="shared" si="124"/>
        <v/>
      </c>
      <c r="R262" s="70">
        <f t="shared" si="124"/>
        <v>8</v>
      </c>
      <c r="S262" s="70">
        <f t="shared" si="124"/>
        <v>8</v>
      </c>
      <c r="T262" s="70">
        <f t="shared" si="124"/>
        <v>8</v>
      </c>
      <c r="U262" s="70">
        <f t="shared" si="124"/>
        <v>8</v>
      </c>
      <c r="V262" s="70" t="str">
        <f t="shared" si="124"/>
        <v/>
      </c>
      <c r="W262" s="70" t="str">
        <f t="shared" si="124"/>
        <v/>
      </c>
      <c r="X262" s="70">
        <f t="shared" si="124"/>
        <v>8</v>
      </c>
      <c r="Y262" s="70">
        <f t="shared" si="124"/>
        <v>8</v>
      </c>
      <c r="Z262" s="70">
        <f t="shared" si="124"/>
        <v>8</v>
      </c>
      <c r="AA262" s="70">
        <f t="shared" si="124"/>
        <v>8</v>
      </c>
      <c r="AB262" s="70" t="str">
        <f t="shared" si="124"/>
        <v/>
      </c>
      <c r="AC262" s="70" t="str">
        <f t="shared" si="124"/>
        <v/>
      </c>
      <c r="AD262" s="70">
        <f t="shared" si="124"/>
        <v>8</v>
      </c>
      <c r="AE262" s="70">
        <f t="shared" si="124"/>
        <v>8</v>
      </c>
      <c r="AF262" s="70">
        <f t="shared" si="124"/>
        <v>8</v>
      </c>
      <c r="AG262" s="70">
        <f t="shared" si="124"/>
        <v>8</v>
      </c>
      <c r="AH262" s="70"/>
      <c r="AI262" s="70"/>
      <c r="AJ262" s="70"/>
      <c r="AK262" s="162"/>
      <c r="AL262" s="156"/>
      <c r="AM262" s="127"/>
      <c r="AN262" s="130"/>
      <c r="AO262" s="133"/>
      <c r="AP262" s="136"/>
      <c r="AQ262" s="136"/>
      <c r="AR262" s="124"/>
      <c r="AS262" s="124"/>
      <c r="AT262" s="124"/>
      <c r="AU262" s="124"/>
      <c r="AV262" s="124"/>
      <c r="AW262" s="124"/>
      <c r="AX262" s="124"/>
      <c r="AY262" s="95"/>
      <c r="AZ262" s="95"/>
      <c r="BA262" s="98"/>
    </row>
    <row r="263" spans="1:53" ht="12.75" customHeight="1" x14ac:dyDescent="0.25">
      <c r="A263" s="141"/>
      <c r="B263" s="144"/>
      <c r="C263" s="147"/>
      <c r="D263" s="150"/>
      <c r="E263" s="51"/>
      <c r="F263" s="42" t="str">
        <f t="shared" ref="F263:AJ263" si="125">IF(F264&gt;0,"НУ","")</f>
        <v/>
      </c>
      <c r="G263" s="72" t="str">
        <f t="shared" si="125"/>
        <v/>
      </c>
      <c r="H263" s="72" t="str">
        <f t="shared" si="125"/>
        <v/>
      </c>
      <c r="I263" s="72" t="str">
        <f t="shared" si="125"/>
        <v/>
      </c>
      <c r="J263" s="72" t="str">
        <f t="shared" si="125"/>
        <v/>
      </c>
      <c r="K263" s="72" t="str">
        <f t="shared" si="125"/>
        <v/>
      </c>
      <c r="L263" s="72" t="str">
        <f t="shared" si="125"/>
        <v/>
      </c>
      <c r="M263" s="72" t="str">
        <f t="shared" si="125"/>
        <v/>
      </c>
      <c r="N263" s="72" t="str">
        <f t="shared" si="125"/>
        <v/>
      </c>
      <c r="O263" s="72" t="str">
        <f t="shared" si="125"/>
        <v/>
      </c>
      <c r="P263" s="72" t="str">
        <f t="shared" si="125"/>
        <v/>
      </c>
      <c r="Q263" s="72" t="str">
        <f t="shared" si="125"/>
        <v/>
      </c>
      <c r="R263" s="72" t="str">
        <f t="shared" si="125"/>
        <v/>
      </c>
      <c r="S263" s="72" t="str">
        <f t="shared" si="125"/>
        <v/>
      </c>
      <c r="T263" s="72" t="str">
        <f t="shared" si="125"/>
        <v/>
      </c>
      <c r="U263" s="72" t="str">
        <f t="shared" si="125"/>
        <v/>
      </c>
      <c r="V263" s="72" t="str">
        <f t="shared" si="125"/>
        <v/>
      </c>
      <c r="W263" s="72" t="str">
        <f t="shared" si="125"/>
        <v/>
      </c>
      <c r="X263" s="72" t="str">
        <f t="shared" si="125"/>
        <v/>
      </c>
      <c r="Y263" s="72" t="str">
        <f t="shared" si="125"/>
        <v/>
      </c>
      <c r="Z263" s="72" t="str">
        <f t="shared" si="125"/>
        <v/>
      </c>
      <c r="AA263" s="72" t="str">
        <f t="shared" si="125"/>
        <v/>
      </c>
      <c r="AB263" s="72" t="str">
        <f t="shared" si="125"/>
        <v/>
      </c>
      <c r="AC263" s="72" t="str">
        <f t="shared" si="125"/>
        <v/>
      </c>
      <c r="AD263" s="72" t="str">
        <f t="shared" si="125"/>
        <v/>
      </c>
      <c r="AE263" s="72" t="str">
        <f t="shared" si="125"/>
        <v/>
      </c>
      <c r="AF263" s="72" t="str">
        <f t="shared" si="125"/>
        <v/>
      </c>
      <c r="AG263" s="72" t="str">
        <f t="shared" si="125"/>
        <v/>
      </c>
      <c r="AH263" s="72" t="str">
        <f t="shared" si="125"/>
        <v/>
      </c>
      <c r="AI263" s="72" t="str">
        <f t="shared" si="125"/>
        <v/>
      </c>
      <c r="AJ263" s="72" t="str">
        <f t="shared" si="125"/>
        <v/>
      </c>
      <c r="AK263" s="162"/>
      <c r="AL263" s="156"/>
      <c r="AM263" s="127"/>
      <c r="AN263" s="130"/>
      <c r="AO263" s="133"/>
      <c r="AP263" s="136"/>
      <c r="AQ263" s="136"/>
      <c r="AR263" s="124"/>
      <c r="AS263" s="124"/>
      <c r="AT263" s="124"/>
      <c r="AU263" s="124"/>
      <c r="AV263" s="124"/>
      <c r="AW263" s="124"/>
      <c r="AX263" s="124"/>
      <c r="AY263" s="95"/>
      <c r="AZ263" s="95"/>
      <c r="BA263" s="98"/>
    </row>
    <row r="264" spans="1:53" ht="13.5" customHeight="1" thickBot="1" x14ac:dyDescent="0.3">
      <c r="A264" s="142"/>
      <c r="B264" s="145"/>
      <c r="C264" s="148"/>
      <c r="D264" s="151"/>
      <c r="E264" s="52"/>
      <c r="F264" s="47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163"/>
      <c r="AL264" s="157"/>
      <c r="AM264" s="128"/>
      <c r="AN264" s="131"/>
      <c r="AO264" s="134"/>
      <c r="AP264" s="137"/>
      <c r="AQ264" s="137"/>
      <c r="AR264" s="125"/>
      <c r="AS264" s="125"/>
      <c r="AT264" s="125"/>
      <c r="AU264" s="125"/>
      <c r="AV264" s="125"/>
      <c r="AW264" s="125"/>
      <c r="AX264" s="125"/>
      <c r="AY264" s="96"/>
      <c r="AZ264" s="96"/>
      <c r="BA264" s="99"/>
    </row>
    <row r="265" spans="1:53" ht="12.75" customHeight="1" x14ac:dyDescent="0.25">
      <c r="A265" s="140">
        <v>64</v>
      </c>
      <c r="B265" s="143" t="str">
        <f>IFERROR(VLOOKUP($C265,[1]Списки!$A$1:$C$3999,2,0),"")</f>
        <v/>
      </c>
      <c r="C265" s="146"/>
      <c r="D265" s="149" t="str">
        <f>IFERROR(VLOOKUP($C265,[1]Списки!$A$1:$C$3999,3,0),"")</f>
        <v/>
      </c>
      <c r="E265" s="50"/>
      <c r="F265" s="34" t="str">
        <f>VLOOKUP(F$11,[1]Графік!$I$5:$L$32,3,0)</f>
        <v>Р</v>
      </c>
      <c r="G265" s="35" t="str">
        <f>VLOOKUP(G$11,[1]Графік!$I$5:$L$32,3,0)</f>
        <v>Р</v>
      </c>
      <c r="H265" s="35" t="str">
        <f>VLOOKUP(H$11,[1]Графік!$I$5:$L$32,3,0)</f>
        <v>Р</v>
      </c>
      <c r="I265" s="35" t="str">
        <f>VLOOKUP(I$11,[1]Графік!$I$5:$L$32,3,0)</f>
        <v>Р</v>
      </c>
      <c r="J265" s="35" t="str">
        <f>VLOOKUP(J$11,[1]Графік!$I$5:$L$32,3,0)</f>
        <v>ВВ</v>
      </c>
      <c r="K265" s="35" t="str">
        <f>VLOOKUP(K$11,[1]Графік!$I$5:$L$32,3,0)</f>
        <v>ВВ</v>
      </c>
      <c r="L265" s="35" t="str">
        <f>VLOOKUP(L$11,[1]Графік!$I$5:$L$32,3,0)</f>
        <v>Р</v>
      </c>
      <c r="M265" s="35" t="str">
        <f>VLOOKUP(M$11,[1]Графік!$I$5:$L$32,3,0)</f>
        <v>Р</v>
      </c>
      <c r="N265" s="35" t="str">
        <f>VLOOKUP(N$11,[1]Графік!$I$5:$L$32,3,0)</f>
        <v>Р</v>
      </c>
      <c r="O265" s="35" t="str">
        <f>VLOOKUP(O$11,[1]Графік!$I$5:$L$32,3,0)</f>
        <v>Р</v>
      </c>
      <c r="P265" s="35" t="str">
        <f>VLOOKUP(P$11,[1]Графік!$I$5:$L$32,3,0)</f>
        <v>ВВ</v>
      </c>
      <c r="Q265" s="35" t="str">
        <f>VLOOKUP(Q$11,[1]Графік!$I$5:$L$32,3,0)</f>
        <v>ВВ</v>
      </c>
      <c r="R265" s="35" t="str">
        <f>VLOOKUP(R$11,[1]Графік!$I$5:$L$32,3,0)</f>
        <v>Р</v>
      </c>
      <c r="S265" s="35" t="str">
        <f>VLOOKUP(S$11,[1]Графік!$I$5:$L$32,3,0)</f>
        <v>Р</v>
      </c>
      <c r="T265" s="35" t="str">
        <f>VLOOKUP(T$11,[1]Графік!$I$5:$L$32,3,0)</f>
        <v>Р</v>
      </c>
      <c r="U265" s="35" t="str">
        <f>VLOOKUP(U$11,[1]Графік!$I$5:$L$32,3,0)</f>
        <v>Р</v>
      </c>
      <c r="V265" s="35" t="str">
        <f>VLOOKUP(V$11,[1]Графік!$I$5:$L$32,3,0)</f>
        <v>ВВ</v>
      </c>
      <c r="W265" s="35" t="str">
        <f>VLOOKUP(W$11,[1]Графік!$I$5:$L$32,3,0)</f>
        <v>ВВ</v>
      </c>
      <c r="X265" s="35" t="str">
        <f>VLOOKUP(X$11,[1]Графік!$I$5:$L$32,3,0)</f>
        <v>Р</v>
      </c>
      <c r="Y265" s="35" t="str">
        <f>VLOOKUP(Y$11,[1]Графік!$I$5:$L$32,3,0)</f>
        <v>Р</v>
      </c>
      <c r="Z265" s="35" t="str">
        <f>VLOOKUP(Z$11,[1]Графік!$I$5:$L$32,3,0)</f>
        <v>Р</v>
      </c>
      <c r="AA265" s="35" t="str">
        <f>VLOOKUP(AA$11,[1]Графік!$I$5:$L$32,3,0)</f>
        <v>Р</v>
      </c>
      <c r="AB265" s="35" t="str">
        <f>VLOOKUP(AB$11,[1]Графік!$I$5:$L$32,3,0)</f>
        <v>ВВ</v>
      </c>
      <c r="AC265" s="35" t="str">
        <f>VLOOKUP(AC$11,[1]Графік!$I$5:$L$32,3,0)</f>
        <v>ВВ</v>
      </c>
      <c r="AD265" s="35" t="str">
        <f>VLOOKUP(AD$11,[1]Графік!$I$5:$L$32,3,0)</f>
        <v>Р</v>
      </c>
      <c r="AE265" s="35" t="str">
        <f>VLOOKUP(AE$11,[1]Графік!$I$5:$L$32,3,0)</f>
        <v>Р</v>
      </c>
      <c r="AF265" s="35" t="str">
        <f>VLOOKUP(AF$11,[1]Графік!$I$5:$L$32,3,0)</f>
        <v>Р</v>
      </c>
      <c r="AG265" s="35" t="str">
        <f>VLOOKUP(AG$11,[1]Графік!$I$5:$L$32,3,0)</f>
        <v>Р</v>
      </c>
      <c r="AH265" s="35"/>
      <c r="AI265" s="35"/>
      <c r="AJ265" s="35"/>
      <c r="AK265" s="162">
        <f ca="1">SUMIF($F265:$AJ268,"Р",$F266:$AJ266)</f>
        <v>160</v>
      </c>
      <c r="AL265" s="156">
        <f ca="1">SUMIF($F267:$AJ268,"НУ",$F268:$AJ268)</f>
        <v>0</v>
      </c>
      <c r="AM265" s="127">
        <f ca="1">SUMIF(F265:AJ268,"РВ",F266:AJ266)</f>
        <v>0</v>
      </c>
      <c r="AN265" s="130">
        <f ca="1">AK265+AL265+AM265</f>
        <v>160</v>
      </c>
      <c r="AO265" s="133">
        <f ca="1">AK265/8</f>
        <v>20</v>
      </c>
      <c r="AP265" s="136">
        <f>COUNTIF($F265:$AJ268,"=ВВ")</f>
        <v>8</v>
      </c>
      <c r="AQ265" s="136">
        <f>COUNTIF($F265:$AJ268,"=В")</f>
        <v>0</v>
      </c>
      <c r="AR265" s="124">
        <f>COUNTIF($F265:$AJ268,"=НА")</f>
        <v>0</v>
      </c>
      <c r="AS265" s="124">
        <f>COUNTIF(F265:AJ268,"=ТН")</f>
        <v>0</v>
      </c>
      <c r="AT265" s="124">
        <f>COUNTIF($F265:$AJ268,"=ВД")</f>
        <v>0</v>
      </c>
      <c r="AU265" s="124">
        <f>COUNTIF($F265:$AJ268,"=ВП")</f>
        <v>0</v>
      </c>
      <c r="AV265" s="124">
        <f>COUNTIF($F265:$AJ268,"=ДД")</f>
        <v>0</v>
      </c>
      <c r="AW265" s="124">
        <f>COUNTIF($F265:$AJ268,"=П")</f>
        <v>0</v>
      </c>
      <c r="AX265" s="124">
        <f>COUNTIF($F265:$AJ268,"=ПР")</f>
        <v>0</v>
      </c>
      <c r="AY265" s="95">
        <f>COUNTIF($F265:$AJ268,"=І")</f>
        <v>0</v>
      </c>
      <c r="AZ265" s="95">
        <f>COUNTIF($F265:$AJ268,"=НЗ")</f>
        <v>0</v>
      </c>
      <c r="BA265" s="97" t="str">
        <f>IF(C265&gt;1,[1]Графік!$L$36,"")</f>
        <v/>
      </c>
    </row>
    <row r="266" spans="1:53" ht="12.75" customHeight="1" x14ac:dyDescent="0.25">
      <c r="A266" s="141"/>
      <c r="B266" s="144"/>
      <c r="C266" s="147"/>
      <c r="D266" s="150"/>
      <c r="E266" s="51"/>
      <c r="F266" s="38">
        <f t="shared" ref="F266:AG266" si="126">IF(F265="Р",8,"")</f>
        <v>8</v>
      </c>
      <c r="G266" s="70">
        <f t="shared" si="126"/>
        <v>8</v>
      </c>
      <c r="H266" s="70">
        <f t="shared" si="126"/>
        <v>8</v>
      </c>
      <c r="I266" s="70">
        <f t="shared" si="126"/>
        <v>8</v>
      </c>
      <c r="J266" s="70" t="str">
        <f t="shared" si="126"/>
        <v/>
      </c>
      <c r="K266" s="70" t="str">
        <f t="shared" si="126"/>
        <v/>
      </c>
      <c r="L266" s="70">
        <f t="shared" si="126"/>
        <v>8</v>
      </c>
      <c r="M266" s="70">
        <f t="shared" si="126"/>
        <v>8</v>
      </c>
      <c r="N266" s="70">
        <f t="shared" si="126"/>
        <v>8</v>
      </c>
      <c r="O266" s="70">
        <f t="shared" si="126"/>
        <v>8</v>
      </c>
      <c r="P266" s="70" t="str">
        <f t="shared" si="126"/>
        <v/>
      </c>
      <c r="Q266" s="70" t="str">
        <f t="shared" si="126"/>
        <v/>
      </c>
      <c r="R266" s="70">
        <f t="shared" si="126"/>
        <v>8</v>
      </c>
      <c r="S266" s="70">
        <f t="shared" si="126"/>
        <v>8</v>
      </c>
      <c r="T266" s="70">
        <f t="shared" si="126"/>
        <v>8</v>
      </c>
      <c r="U266" s="70">
        <f t="shared" si="126"/>
        <v>8</v>
      </c>
      <c r="V266" s="70" t="str">
        <f t="shared" si="126"/>
        <v/>
      </c>
      <c r="W266" s="70" t="str">
        <f t="shared" si="126"/>
        <v/>
      </c>
      <c r="X266" s="70">
        <f t="shared" si="126"/>
        <v>8</v>
      </c>
      <c r="Y266" s="70">
        <f t="shared" si="126"/>
        <v>8</v>
      </c>
      <c r="Z266" s="70">
        <f t="shared" si="126"/>
        <v>8</v>
      </c>
      <c r="AA266" s="70">
        <f t="shared" si="126"/>
        <v>8</v>
      </c>
      <c r="AB266" s="70" t="str">
        <f t="shared" si="126"/>
        <v/>
      </c>
      <c r="AC266" s="70" t="str">
        <f t="shared" si="126"/>
        <v/>
      </c>
      <c r="AD266" s="70">
        <f t="shared" si="126"/>
        <v>8</v>
      </c>
      <c r="AE266" s="70">
        <f t="shared" si="126"/>
        <v>8</v>
      </c>
      <c r="AF266" s="70">
        <f t="shared" si="126"/>
        <v>8</v>
      </c>
      <c r="AG266" s="70">
        <f t="shared" si="126"/>
        <v>8</v>
      </c>
      <c r="AH266" s="70"/>
      <c r="AI266" s="70"/>
      <c r="AJ266" s="70"/>
      <c r="AK266" s="162"/>
      <c r="AL266" s="156"/>
      <c r="AM266" s="127"/>
      <c r="AN266" s="130"/>
      <c r="AO266" s="133"/>
      <c r="AP266" s="136"/>
      <c r="AQ266" s="136"/>
      <c r="AR266" s="124"/>
      <c r="AS266" s="124"/>
      <c r="AT266" s="124"/>
      <c r="AU266" s="124"/>
      <c r="AV266" s="124"/>
      <c r="AW266" s="124"/>
      <c r="AX266" s="124"/>
      <c r="AY266" s="95"/>
      <c r="AZ266" s="95"/>
      <c r="BA266" s="98"/>
    </row>
    <row r="267" spans="1:53" ht="12.75" customHeight="1" x14ac:dyDescent="0.25">
      <c r="A267" s="141"/>
      <c r="B267" s="144"/>
      <c r="C267" s="147"/>
      <c r="D267" s="150"/>
      <c r="E267" s="51"/>
      <c r="F267" s="42" t="str">
        <f t="shared" ref="F267:AJ267" si="127">IF(F268&gt;0,"НУ","")</f>
        <v/>
      </c>
      <c r="G267" s="72" t="str">
        <f t="shared" si="127"/>
        <v/>
      </c>
      <c r="H267" s="72" t="str">
        <f t="shared" si="127"/>
        <v/>
      </c>
      <c r="I267" s="72" t="str">
        <f t="shared" si="127"/>
        <v/>
      </c>
      <c r="J267" s="72" t="str">
        <f t="shared" si="127"/>
        <v/>
      </c>
      <c r="K267" s="72" t="str">
        <f t="shared" si="127"/>
        <v/>
      </c>
      <c r="L267" s="72" t="str">
        <f t="shared" si="127"/>
        <v/>
      </c>
      <c r="M267" s="72" t="str">
        <f t="shared" si="127"/>
        <v/>
      </c>
      <c r="N267" s="72" t="str">
        <f t="shared" si="127"/>
        <v/>
      </c>
      <c r="O267" s="72" t="str">
        <f t="shared" si="127"/>
        <v/>
      </c>
      <c r="P267" s="72" t="str">
        <f t="shared" si="127"/>
        <v/>
      </c>
      <c r="Q267" s="72" t="str">
        <f t="shared" si="127"/>
        <v/>
      </c>
      <c r="R267" s="72" t="str">
        <f t="shared" si="127"/>
        <v/>
      </c>
      <c r="S267" s="72" t="str">
        <f t="shared" si="127"/>
        <v/>
      </c>
      <c r="T267" s="72" t="str">
        <f t="shared" si="127"/>
        <v/>
      </c>
      <c r="U267" s="72" t="str">
        <f t="shared" si="127"/>
        <v/>
      </c>
      <c r="V267" s="72" t="str">
        <f t="shared" si="127"/>
        <v/>
      </c>
      <c r="W267" s="72" t="str">
        <f t="shared" si="127"/>
        <v/>
      </c>
      <c r="X267" s="72" t="str">
        <f t="shared" si="127"/>
        <v/>
      </c>
      <c r="Y267" s="72" t="str">
        <f t="shared" si="127"/>
        <v/>
      </c>
      <c r="Z267" s="72" t="str">
        <f t="shared" si="127"/>
        <v/>
      </c>
      <c r="AA267" s="72" t="str">
        <f t="shared" si="127"/>
        <v/>
      </c>
      <c r="AB267" s="72" t="str">
        <f t="shared" si="127"/>
        <v/>
      </c>
      <c r="AC267" s="72" t="str">
        <f t="shared" si="127"/>
        <v/>
      </c>
      <c r="AD267" s="72" t="str">
        <f t="shared" si="127"/>
        <v/>
      </c>
      <c r="AE267" s="72" t="str">
        <f t="shared" si="127"/>
        <v/>
      </c>
      <c r="AF267" s="72" t="str">
        <f t="shared" si="127"/>
        <v/>
      </c>
      <c r="AG267" s="72" t="str">
        <f t="shared" si="127"/>
        <v/>
      </c>
      <c r="AH267" s="72" t="str">
        <f t="shared" si="127"/>
        <v/>
      </c>
      <c r="AI267" s="72" t="str">
        <f t="shared" si="127"/>
        <v/>
      </c>
      <c r="AJ267" s="72" t="str">
        <f t="shared" si="127"/>
        <v/>
      </c>
      <c r="AK267" s="162"/>
      <c r="AL267" s="156"/>
      <c r="AM267" s="127"/>
      <c r="AN267" s="130"/>
      <c r="AO267" s="133"/>
      <c r="AP267" s="136"/>
      <c r="AQ267" s="136"/>
      <c r="AR267" s="124"/>
      <c r="AS267" s="124"/>
      <c r="AT267" s="124"/>
      <c r="AU267" s="124"/>
      <c r="AV267" s="124"/>
      <c r="AW267" s="124"/>
      <c r="AX267" s="124"/>
      <c r="AY267" s="95"/>
      <c r="AZ267" s="95"/>
      <c r="BA267" s="98"/>
    </row>
    <row r="268" spans="1:53" ht="13.5" customHeight="1" thickBot="1" x14ac:dyDescent="0.3">
      <c r="A268" s="142"/>
      <c r="B268" s="145"/>
      <c r="C268" s="148"/>
      <c r="D268" s="151"/>
      <c r="E268" s="52"/>
      <c r="F268" s="47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163"/>
      <c r="AL268" s="157"/>
      <c r="AM268" s="128"/>
      <c r="AN268" s="131"/>
      <c r="AO268" s="134"/>
      <c r="AP268" s="137"/>
      <c r="AQ268" s="137"/>
      <c r="AR268" s="125"/>
      <c r="AS268" s="125"/>
      <c r="AT268" s="125"/>
      <c r="AU268" s="125"/>
      <c r="AV268" s="125"/>
      <c r="AW268" s="125"/>
      <c r="AX268" s="125"/>
      <c r="AY268" s="96"/>
      <c r="AZ268" s="96"/>
      <c r="BA268" s="99"/>
    </row>
    <row r="269" spans="1:53" ht="12.75" customHeight="1" x14ac:dyDescent="0.25">
      <c r="A269" s="140">
        <v>65</v>
      </c>
      <c r="B269" s="143" t="str">
        <f>IFERROR(VLOOKUP($C269,[1]Списки!$A$1:$C$3999,2,0),"")</f>
        <v/>
      </c>
      <c r="C269" s="146"/>
      <c r="D269" s="149" t="str">
        <f>IFERROR(VLOOKUP($C269,[1]Списки!$A$1:$C$3999,3,0),"")</f>
        <v/>
      </c>
      <c r="E269" s="50"/>
      <c r="F269" s="34" t="str">
        <f>VLOOKUP(F$11,[1]Графік!$I$5:$L$32,3,0)</f>
        <v>Р</v>
      </c>
      <c r="G269" s="35" t="str">
        <f>VLOOKUP(G$11,[1]Графік!$I$5:$L$32,3,0)</f>
        <v>Р</v>
      </c>
      <c r="H269" s="35" t="str">
        <f>VLOOKUP(H$11,[1]Графік!$I$5:$L$32,3,0)</f>
        <v>Р</v>
      </c>
      <c r="I269" s="35" t="str">
        <f>VLOOKUP(I$11,[1]Графік!$I$5:$L$32,3,0)</f>
        <v>Р</v>
      </c>
      <c r="J269" s="35" t="str">
        <f>VLOOKUP(J$11,[1]Графік!$I$5:$L$32,3,0)</f>
        <v>ВВ</v>
      </c>
      <c r="K269" s="35" t="str">
        <f>VLOOKUP(K$11,[1]Графік!$I$5:$L$32,3,0)</f>
        <v>ВВ</v>
      </c>
      <c r="L269" s="35" t="str">
        <f>VLOOKUP(L$11,[1]Графік!$I$5:$L$32,3,0)</f>
        <v>Р</v>
      </c>
      <c r="M269" s="35" t="str">
        <f>VLOOKUP(M$11,[1]Графік!$I$5:$L$32,3,0)</f>
        <v>Р</v>
      </c>
      <c r="N269" s="35" t="str">
        <f>VLOOKUP(N$11,[1]Графік!$I$5:$L$32,3,0)</f>
        <v>Р</v>
      </c>
      <c r="O269" s="35" t="str">
        <f>VLOOKUP(O$11,[1]Графік!$I$5:$L$32,3,0)</f>
        <v>Р</v>
      </c>
      <c r="P269" s="35" t="str">
        <f>VLOOKUP(P$11,[1]Графік!$I$5:$L$32,3,0)</f>
        <v>ВВ</v>
      </c>
      <c r="Q269" s="35" t="str">
        <f>VLOOKUP(Q$11,[1]Графік!$I$5:$L$32,3,0)</f>
        <v>ВВ</v>
      </c>
      <c r="R269" s="35" t="str">
        <f>VLOOKUP(R$11,[1]Графік!$I$5:$L$32,3,0)</f>
        <v>Р</v>
      </c>
      <c r="S269" s="35" t="str">
        <f>VLOOKUP(S$11,[1]Графік!$I$5:$L$32,3,0)</f>
        <v>Р</v>
      </c>
      <c r="T269" s="35" t="str">
        <f>VLOOKUP(T$11,[1]Графік!$I$5:$L$32,3,0)</f>
        <v>Р</v>
      </c>
      <c r="U269" s="35" t="str">
        <f>VLOOKUP(U$11,[1]Графік!$I$5:$L$32,3,0)</f>
        <v>Р</v>
      </c>
      <c r="V269" s="35" t="str">
        <f>VLOOKUP(V$11,[1]Графік!$I$5:$L$32,3,0)</f>
        <v>ВВ</v>
      </c>
      <c r="W269" s="35" t="str">
        <f>VLOOKUP(W$11,[1]Графік!$I$5:$L$32,3,0)</f>
        <v>ВВ</v>
      </c>
      <c r="X269" s="35" t="str">
        <f>VLOOKUP(X$11,[1]Графік!$I$5:$L$32,3,0)</f>
        <v>Р</v>
      </c>
      <c r="Y269" s="35" t="str">
        <f>VLOOKUP(Y$11,[1]Графік!$I$5:$L$32,3,0)</f>
        <v>Р</v>
      </c>
      <c r="Z269" s="35" t="str">
        <f>VLOOKUP(Z$11,[1]Графік!$I$5:$L$32,3,0)</f>
        <v>Р</v>
      </c>
      <c r="AA269" s="35" t="str">
        <f>VLOOKUP(AA$11,[1]Графік!$I$5:$L$32,3,0)</f>
        <v>Р</v>
      </c>
      <c r="AB269" s="35" t="str">
        <f>VLOOKUP(AB$11,[1]Графік!$I$5:$L$32,3,0)</f>
        <v>ВВ</v>
      </c>
      <c r="AC269" s="35" t="str">
        <f>VLOOKUP(AC$11,[1]Графік!$I$5:$L$32,3,0)</f>
        <v>ВВ</v>
      </c>
      <c r="AD269" s="35" t="str">
        <f>VLOOKUP(AD$11,[1]Графік!$I$5:$L$32,3,0)</f>
        <v>Р</v>
      </c>
      <c r="AE269" s="35" t="str">
        <f>VLOOKUP(AE$11,[1]Графік!$I$5:$L$32,3,0)</f>
        <v>Р</v>
      </c>
      <c r="AF269" s="35" t="str">
        <f>VLOOKUP(AF$11,[1]Графік!$I$5:$L$32,3,0)</f>
        <v>Р</v>
      </c>
      <c r="AG269" s="35" t="str">
        <f>VLOOKUP(AG$11,[1]Графік!$I$5:$L$32,3,0)</f>
        <v>Р</v>
      </c>
      <c r="AH269" s="35"/>
      <c r="AI269" s="35"/>
      <c r="AJ269" s="35"/>
      <c r="AK269" s="162">
        <f ca="1">SUMIF($F269:$AJ272,"Р",$F270:$AJ270)</f>
        <v>160</v>
      </c>
      <c r="AL269" s="156">
        <f ca="1">SUMIF($F271:$AJ272,"НУ",$F272:$AJ272)</f>
        <v>0</v>
      </c>
      <c r="AM269" s="127">
        <f ca="1">SUMIF(F269:AJ272,"РВ",F270:AJ270)</f>
        <v>0</v>
      </c>
      <c r="AN269" s="130">
        <f ca="1">AK269+AL269+AM269</f>
        <v>160</v>
      </c>
      <c r="AO269" s="133">
        <f ca="1">AK269/8</f>
        <v>20</v>
      </c>
      <c r="AP269" s="136">
        <f>COUNTIF($F269:$AJ272,"=ВВ")</f>
        <v>8</v>
      </c>
      <c r="AQ269" s="136">
        <f>COUNTIF($F269:$AJ272,"=В")</f>
        <v>0</v>
      </c>
      <c r="AR269" s="124">
        <f>COUNTIF($F269:$AJ272,"=НА")</f>
        <v>0</v>
      </c>
      <c r="AS269" s="124">
        <f>COUNTIF(F269:AJ272,"=ТН")</f>
        <v>0</v>
      </c>
      <c r="AT269" s="124">
        <f>COUNTIF($F269:$AJ272,"=ВД")</f>
        <v>0</v>
      </c>
      <c r="AU269" s="124">
        <f>COUNTIF($F269:$AJ272,"=ВП")</f>
        <v>0</v>
      </c>
      <c r="AV269" s="124">
        <f>COUNTIF($F269:$AJ272,"=ДД")</f>
        <v>0</v>
      </c>
      <c r="AW269" s="124">
        <f>COUNTIF($F269:$AJ272,"=П")</f>
        <v>0</v>
      </c>
      <c r="AX269" s="124">
        <f>COUNTIF($F269:$AJ272,"=ПР")</f>
        <v>0</v>
      </c>
      <c r="AY269" s="95">
        <f>COUNTIF($F269:$AJ272,"=І")</f>
        <v>0</v>
      </c>
      <c r="AZ269" s="95">
        <f>COUNTIF($F269:$AJ272,"=НЗ")</f>
        <v>0</v>
      </c>
      <c r="BA269" s="97" t="str">
        <f>IF(C269&gt;1,[1]Графік!$L$36,"")</f>
        <v/>
      </c>
    </row>
    <row r="270" spans="1:53" ht="12.75" customHeight="1" x14ac:dyDescent="0.25">
      <c r="A270" s="141"/>
      <c r="B270" s="144"/>
      <c r="C270" s="147"/>
      <c r="D270" s="150"/>
      <c r="E270" s="51"/>
      <c r="F270" s="38">
        <f t="shared" ref="F270:AG270" si="128">IF(F269="Р",8,"")</f>
        <v>8</v>
      </c>
      <c r="G270" s="70">
        <f t="shared" si="128"/>
        <v>8</v>
      </c>
      <c r="H270" s="70">
        <f t="shared" si="128"/>
        <v>8</v>
      </c>
      <c r="I270" s="70">
        <f t="shared" si="128"/>
        <v>8</v>
      </c>
      <c r="J270" s="70" t="str">
        <f t="shared" si="128"/>
        <v/>
      </c>
      <c r="K270" s="70" t="str">
        <f t="shared" si="128"/>
        <v/>
      </c>
      <c r="L270" s="70">
        <f t="shared" si="128"/>
        <v>8</v>
      </c>
      <c r="M270" s="70">
        <f t="shared" si="128"/>
        <v>8</v>
      </c>
      <c r="N270" s="70">
        <f t="shared" si="128"/>
        <v>8</v>
      </c>
      <c r="O270" s="70">
        <f t="shared" si="128"/>
        <v>8</v>
      </c>
      <c r="P270" s="70" t="str">
        <f t="shared" si="128"/>
        <v/>
      </c>
      <c r="Q270" s="70" t="str">
        <f t="shared" si="128"/>
        <v/>
      </c>
      <c r="R270" s="70">
        <f t="shared" si="128"/>
        <v>8</v>
      </c>
      <c r="S270" s="70">
        <f t="shared" si="128"/>
        <v>8</v>
      </c>
      <c r="T270" s="70">
        <f t="shared" si="128"/>
        <v>8</v>
      </c>
      <c r="U270" s="70">
        <f t="shared" si="128"/>
        <v>8</v>
      </c>
      <c r="V270" s="70" t="str">
        <f t="shared" si="128"/>
        <v/>
      </c>
      <c r="W270" s="70" t="str">
        <f t="shared" si="128"/>
        <v/>
      </c>
      <c r="X270" s="70">
        <f t="shared" si="128"/>
        <v>8</v>
      </c>
      <c r="Y270" s="70">
        <f t="shared" si="128"/>
        <v>8</v>
      </c>
      <c r="Z270" s="70">
        <f t="shared" si="128"/>
        <v>8</v>
      </c>
      <c r="AA270" s="70">
        <f t="shared" si="128"/>
        <v>8</v>
      </c>
      <c r="AB270" s="70" t="str">
        <f t="shared" si="128"/>
        <v/>
      </c>
      <c r="AC270" s="70" t="str">
        <f t="shared" si="128"/>
        <v/>
      </c>
      <c r="AD270" s="70">
        <f t="shared" si="128"/>
        <v>8</v>
      </c>
      <c r="AE270" s="70">
        <f t="shared" si="128"/>
        <v>8</v>
      </c>
      <c r="AF270" s="70">
        <f t="shared" si="128"/>
        <v>8</v>
      </c>
      <c r="AG270" s="70">
        <f t="shared" si="128"/>
        <v>8</v>
      </c>
      <c r="AH270" s="70"/>
      <c r="AI270" s="70"/>
      <c r="AJ270" s="70"/>
      <c r="AK270" s="162"/>
      <c r="AL270" s="156"/>
      <c r="AM270" s="127"/>
      <c r="AN270" s="130"/>
      <c r="AO270" s="133"/>
      <c r="AP270" s="136"/>
      <c r="AQ270" s="136"/>
      <c r="AR270" s="124"/>
      <c r="AS270" s="124"/>
      <c r="AT270" s="124"/>
      <c r="AU270" s="124"/>
      <c r="AV270" s="124"/>
      <c r="AW270" s="124"/>
      <c r="AX270" s="124"/>
      <c r="AY270" s="95"/>
      <c r="AZ270" s="95"/>
      <c r="BA270" s="98"/>
    </row>
    <row r="271" spans="1:53" ht="12.75" customHeight="1" x14ac:dyDescent="0.25">
      <c r="A271" s="141"/>
      <c r="B271" s="144"/>
      <c r="C271" s="147"/>
      <c r="D271" s="150"/>
      <c r="E271" s="51"/>
      <c r="F271" s="42" t="str">
        <f t="shared" ref="F271:AJ271" si="129">IF(F272&gt;0,"НУ","")</f>
        <v/>
      </c>
      <c r="G271" s="72" t="str">
        <f t="shared" si="129"/>
        <v/>
      </c>
      <c r="H271" s="72" t="str">
        <f t="shared" si="129"/>
        <v/>
      </c>
      <c r="I271" s="72" t="str">
        <f t="shared" si="129"/>
        <v/>
      </c>
      <c r="J271" s="72" t="str">
        <f t="shared" si="129"/>
        <v/>
      </c>
      <c r="K271" s="72" t="str">
        <f t="shared" si="129"/>
        <v/>
      </c>
      <c r="L271" s="72" t="str">
        <f t="shared" si="129"/>
        <v/>
      </c>
      <c r="M271" s="72" t="str">
        <f t="shared" si="129"/>
        <v/>
      </c>
      <c r="N271" s="72" t="str">
        <f t="shared" si="129"/>
        <v/>
      </c>
      <c r="O271" s="72" t="str">
        <f t="shared" si="129"/>
        <v/>
      </c>
      <c r="P271" s="72" t="str">
        <f t="shared" si="129"/>
        <v/>
      </c>
      <c r="Q271" s="72" t="str">
        <f t="shared" si="129"/>
        <v/>
      </c>
      <c r="R271" s="72" t="str">
        <f t="shared" si="129"/>
        <v/>
      </c>
      <c r="S271" s="72" t="str">
        <f t="shared" si="129"/>
        <v/>
      </c>
      <c r="T271" s="72" t="str">
        <f t="shared" si="129"/>
        <v/>
      </c>
      <c r="U271" s="72" t="str">
        <f t="shared" si="129"/>
        <v/>
      </c>
      <c r="V271" s="72" t="str">
        <f t="shared" si="129"/>
        <v/>
      </c>
      <c r="W271" s="72" t="str">
        <f t="shared" si="129"/>
        <v/>
      </c>
      <c r="X271" s="72" t="str">
        <f t="shared" si="129"/>
        <v/>
      </c>
      <c r="Y271" s="72" t="str">
        <f t="shared" si="129"/>
        <v/>
      </c>
      <c r="Z271" s="72" t="str">
        <f t="shared" si="129"/>
        <v/>
      </c>
      <c r="AA271" s="72" t="str">
        <f t="shared" si="129"/>
        <v/>
      </c>
      <c r="AB271" s="72" t="str">
        <f t="shared" si="129"/>
        <v/>
      </c>
      <c r="AC271" s="72" t="str">
        <f t="shared" si="129"/>
        <v/>
      </c>
      <c r="AD271" s="72" t="str">
        <f t="shared" si="129"/>
        <v/>
      </c>
      <c r="AE271" s="72" t="str">
        <f t="shared" si="129"/>
        <v/>
      </c>
      <c r="AF271" s="72" t="str">
        <f t="shared" si="129"/>
        <v/>
      </c>
      <c r="AG271" s="72" t="str">
        <f t="shared" si="129"/>
        <v/>
      </c>
      <c r="AH271" s="72" t="str">
        <f t="shared" si="129"/>
        <v/>
      </c>
      <c r="AI271" s="72" t="str">
        <f t="shared" si="129"/>
        <v/>
      </c>
      <c r="AJ271" s="72" t="str">
        <f t="shared" si="129"/>
        <v/>
      </c>
      <c r="AK271" s="162"/>
      <c r="AL271" s="156"/>
      <c r="AM271" s="127"/>
      <c r="AN271" s="130"/>
      <c r="AO271" s="133"/>
      <c r="AP271" s="136"/>
      <c r="AQ271" s="136"/>
      <c r="AR271" s="124"/>
      <c r="AS271" s="124"/>
      <c r="AT271" s="124"/>
      <c r="AU271" s="124"/>
      <c r="AV271" s="124"/>
      <c r="AW271" s="124"/>
      <c r="AX271" s="124"/>
      <c r="AY271" s="95"/>
      <c r="AZ271" s="95"/>
      <c r="BA271" s="98"/>
    </row>
    <row r="272" spans="1:53" ht="13.5" customHeight="1" thickBot="1" x14ac:dyDescent="0.3">
      <c r="A272" s="142"/>
      <c r="B272" s="145"/>
      <c r="C272" s="148"/>
      <c r="D272" s="151"/>
      <c r="E272" s="52"/>
      <c r="F272" s="47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163"/>
      <c r="AL272" s="157"/>
      <c r="AM272" s="128"/>
      <c r="AN272" s="131"/>
      <c r="AO272" s="134"/>
      <c r="AP272" s="137"/>
      <c r="AQ272" s="137"/>
      <c r="AR272" s="125"/>
      <c r="AS272" s="125"/>
      <c r="AT272" s="125"/>
      <c r="AU272" s="125"/>
      <c r="AV272" s="125"/>
      <c r="AW272" s="125"/>
      <c r="AX272" s="125"/>
      <c r="AY272" s="96"/>
      <c r="AZ272" s="96"/>
      <c r="BA272" s="99"/>
    </row>
    <row r="273" spans="1:53" ht="12.75" customHeight="1" x14ac:dyDescent="0.25">
      <c r="A273" s="140">
        <v>66</v>
      </c>
      <c r="B273" s="143" t="str">
        <f>IFERROR(VLOOKUP($C273,[1]Списки!$A$1:$C$3999,2,0),"")</f>
        <v/>
      </c>
      <c r="C273" s="146"/>
      <c r="D273" s="149" t="str">
        <f>IFERROR(VLOOKUP($C273,[1]Списки!$A$1:$C$3999,3,0),"")</f>
        <v/>
      </c>
      <c r="E273" s="50"/>
      <c r="F273" s="34" t="str">
        <f>VLOOKUP(F$11,[1]Графік!$I$5:$L$32,3,0)</f>
        <v>Р</v>
      </c>
      <c r="G273" s="35" t="str">
        <f>VLOOKUP(G$11,[1]Графік!$I$5:$L$32,3,0)</f>
        <v>Р</v>
      </c>
      <c r="H273" s="35" t="str">
        <f>VLOOKUP(H$11,[1]Графік!$I$5:$L$32,3,0)</f>
        <v>Р</v>
      </c>
      <c r="I273" s="35" t="str">
        <f>VLOOKUP(I$11,[1]Графік!$I$5:$L$32,3,0)</f>
        <v>Р</v>
      </c>
      <c r="J273" s="35" t="str">
        <f>VLOOKUP(J$11,[1]Графік!$I$5:$L$32,3,0)</f>
        <v>ВВ</v>
      </c>
      <c r="K273" s="35" t="str">
        <f>VLOOKUP(K$11,[1]Графік!$I$5:$L$32,3,0)</f>
        <v>ВВ</v>
      </c>
      <c r="L273" s="35" t="str">
        <f>VLOOKUP(L$11,[1]Графік!$I$5:$L$32,3,0)</f>
        <v>Р</v>
      </c>
      <c r="M273" s="35" t="str">
        <f>VLOOKUP(M$11,[1]Графік!$I$5:$L$32,3,0)</f>
        <v>Р</v>
      </c>
      <c r="N273" s="35" t="str">
        <f>VLOOKUP(N$11,[1]Графік!$I$5:$L$32,3,0)</f>
        <v>Р</v>
      </c>
      <c r="O273" s="35" t="str">
        <f>VLOOKUP(O$11,[1]Графік!$I$5:$L$32,3,0)</f>
        <v>Р</v>
      </c>
      <c r="P273" s="35" t="str">
        <f>VLOOKUP(P$11,[1]Графік!$I$5:$L$32,3,0)</f>
        <v>ВВ</v>
      </c>
      <c r="Q273" s="35" t="str">
        <f>VLOOKUP(Q$11,[1]Графік!$I$5:$L$32,3,0)</f>
        <v>ВВ</v>
      </c>
      <c r="R273" s="35" t="str">
        <f>VLOOKUP(R$11,[1]Графік!$I$5:$L$32,3,0)</f>
        <v>Р</v>
      </c>
      <c r="S273" s="35" t="str">
        <f>VLOOKUP(S$11,[1]Графік!$I$5:$L$32,3,0)</f>
        <v>Р</v>
      </c>
      <c r="T273" s="35" t="str">
        <f>VLOOKUP(T$11,[1]Графік!$I$5:$L$32,3,0)</f>
        <v>Р</v>
      </c>
      <c r="U273" s="35" t="str">
        <f>VLOOKUP(U$11,[1]Графік!$I$5:$L$32,3,0)</f>
        <v>Р</v>
      </c>
      <c r="V273" s="35" t="str">
        <f>VLOOKUP(V$11,[1]Графік!$I$5:$L$32,3,0)</f>
        <v>ВВ</v>
      </c>
      <c r="W273" s="35" t="str">
        <f>VLOOKUP(W$11,[1]Графік!$I$5:$L$32,3,0)</f>
        <v>ВВ</v>
      </c>
      <c r="X273" s="35" t="str">
        <f>VLOOKUP(X$11,[1]Графік!$I$5:$L$32,3,0)</f>
        <v>Р</v>
      </c>
      <c r="Y273" s="35" t="str">
        <f>VLOOKUP(Y$11,[1]Графік!$I$5:$L$32,3,0)</f>
        <v>Р</v>
      </c>
      <c r="Z273" s="35" t="str">
        <f>VLOOKUP(Z$11,[1]Графік!$I$5:$L$32,3,0)</f>
        <v>Р</v>
      </c>
      <c r="AA273" s="35" t="str">
        <f>VLOOKUP(AA$11,[1]Графік!$I$5:$L$32,3,0)</f>
        <v>Р</v>
      </c>
      <c r="AB273" s="35" t="str">
        <f>VLOOKUP(AB$11,[1]Графік!$I$5:$L$32,3,0)</f>
        <v>ВВ</v>
      </c>
      <c r="AC273" s="35" t="str">
        <f>VLOOKUP(AC$11,[1]Графік!$I$5:$L$32,3,0)</f>
        <v>ВВ</v>
      </c>
      <c r="AD273" s="35" t="str">
        <f>VLOOKUP(AD$11,[1]Графік!$I$5:$L$32,3,0)</f>
        <v>Р</v>
      </c>
      <c r="AE273" s="35" t="str">
        <f>VLOOKUP(AE$11,[1]Графік!$I$5:$L$32,3,0)</f>
        <v>Р</v>
      </c>
      <c r="AF273" s="35" t="str">
        <f>VLOOKUP(AF$11,[1]Графік!$I$5:$L$32,3,0)</f>
        <v>Р</v>
      </c>
      <c r="AG273" s="35" t="str">
        <f>VLOOKUP(AG$11,[1]Графік!$I$5:$L$32,3,0)</f>
        <v>Р</v>
      </c>
      <c r="AH273" s="35"/>
      <c r="AI273" s="35"/>
      <c r="AJ273" s="35"/>
      <c r="AK273" s="162">
        <f ca="1">SUMIF($F273:$AJ276,"Р",$F274:$AJ274)</f>
        <v>160</v>
      </c>
      <c r="AL273" s="156">
        <f ca="1">SUMIF($F275:$AJ276,"НУ",$F276:$AJ276)</f>
        <v>0</v>
      </c>
      <c r="AM273" s="127">
        <f ca="1">SUMIF(F273:AJ276,"РВ",F274:AJ274)</f>
        <v>0</v>
      </c>
      <c r="AN273" s="130">
        <f ca="1">AK273+AL273+AM273</f>
        <v>160</v>
      </c>
      <c r="AO273" s="133">
        <f ca="1">AK273/8</f>
        <v>20</v>
      </c>
      <c r="AP273" s="136">
        <f>COUNTIF($F273:$AJ276,"=ВВ")</f>
        <v>8</v>
      </c>
      <c r="AQ273" s="136">
        <f>COUNTIF($F273:$AJ276,"=В")</f>
        <v>0</v>
      </c>
      <c r="AR273" s="124">
        <f>COUNTIF($F273:$AJ276,"=НА")</f>
        <v>0</v>
      </c>
      <c r="AS273" s="124">
        <f>COUNTIF(F273:AJ276,"=ТН")</f>
        <v>0</v>
      </c>
      <c r="AT273" s="124">
        <f>COUNTIF($F273:$AJ276,"=ВД")</f>
        <v>0</v>
      </c>
      <c r="AU273" s="124">
        <f>COUNTIF($F273:$AJ276,"=ВП")</f>
        <v>0</v>
      </c>
      <c r="AV273" s="124">
        <f>COUNTIF($F273:$AJ276,"=ДД")</f>
        <v>0</v>
      </c>
      <c r="AW273" s="124">
        <f>COUNTIF($F273:$AJ276,"=П")</f>
        <v>0</v>
      </c>
      <c r="AX273" s="124">
        <f>COUNTIF($F273:$AJ276,"=ПР")</f>
        <v>0</v>
      </c>
      <c r="AY273" s="95">
        <f>COUNTIF($F273:$AJ276,"=І")</f>
        <v>0</v>
      </c>
      <c r="AZ273" s="95">
        <f>COUNTIF($F273:$AJ276,"=НЗ")</f>
        <v>0</v>
      </c>
      <c r="BA273" s="97" t="str">
        <f>IF(C273&gt;1,[1]Графік!$L$36,"")</f>
        <v/>
      </c>
    </row>
    <row r="274" spans="1:53" ht="12.75" customHeight="1" x14ac:dyDescent="0.25">
      <c r="A274" s="141"/>
      <c r="B274" s="144"/>
      <c r="C274" s="147"/>
      <c r="D274" s="150"/>
      <c r="E274" s="51"/>
      <c r="F274" s="38">
        <f t="shared" ref="F274:AG274" si="130">IF(F273="Р",8,"")</f>
        <v>8</v>
      </c>
      <c r="G274" s="70">
        <f t="shared" si="130"/>
        <v>8</v>
      </c>
      <c r="H274" s="70">
        <f t="shared" si="130"/>
        <v>8</v>
      </c>
      <c r="I274" s="70">
        <f t="shared" si="130"/>
        <v>8</v>
      </c>
      <c r="J274" s="70" t="str">
        <f t="shared" si="130"/>
        <v/>
      </c>
      <c r="K274" s="70" t="str">
        <f t="shared" si="130"/>
        <v/>
      </c>
      <c r="L274" s="70">
        <f t="shared" si="130"/>
        <v>8</v>
      </c>
      <c r="M274" s="70">
        <f t="shared" si="130"/>
        <v>8</v>
      </c>
      <c r="N274" s="70">
        <f t="shared" si="130"/>
        <v>8</v>
      </c>
      <c r="O274" s="70">
        <f t="shared" si="130"/>
        <v>8</v>
      </c>
      <c r="P274" s="70" t="str">
        <f t="shared" si="130"/>
        <v/>
      </c>
      <c r="Q274" s="70" t="str">
        <f t="shared" si="130"/>
        <v/>
      </c>
      <c r="R274" s="70">
        <f t="shared" si="130"/>
        <v>8</v>
      </c>
      <c r="S274" s="70">
        <f t="shared" si="130"/>
        <v>8</v>
      </c>
      <c r="T274" s="70">
        <f t="shared" si="130"/>
        <v>8</v>
      </c>
      <c r="U274" s="70">
        <f t="shared" si="130"/>
        <v>8</v>
      </c>
      <c r="V274" s="70" t="str">
        <f t="shared" si="130"/>
        <v/>
      </c>
      <c r="W274" s="70" t="str">
        <f t="shared" si="130"/>
        <v/>
      </c>
      <c r="X274" s="70">
        <f t="shared" si="130"/>
        <v>8</v>
      </c>
      <c r="Y274" s="70">
        <f t="shared" si="130"/>
        <v>8</v>
      </c>
      <c r="Z274" s="70">
        <f t="shared" si="130"/>
        <v>8</v>
      </c>
      <c r="AA274" s="70">
        <f t="shared" si="130"/>
        <v>8</v>
      </c>
      <c r="AB274" s="70" t="str">
        <f t="shared" si="130"/>
        <v/>
      </c>
      <c r="AC274" s="70" t="str">
        <f t="shared" si="130"/>
        <v/>
      </c>
      <c r="AD274" s="70">
        <f t="shared" si="130"/>
        <v>8</v>
      </c>
      <c r="AE274" s="70">
        <f t="shared" si="130"/>
        <v>8</v>
      </c>
      <c r="AF274" s="70">
        <f t="shared" si="130"/>
        <v>8</v>
      </c>
      <c r="AG274" s="70">
        <f t="shared" si="130"/>
        <v>8</v>
      </c>
      <c r="AH274" s="70"/>
      <c r="AI274" s="70"/>
      <c r="AJ274" s="70"/>
      <c r="AK274" s="162"/>
      <c r="AL274" s="156"/>
      <c r="AM274" s="127"/>
      <c r="AN274" s="130"/>
      <c r="AO274" s="133"/>
      <c r="AP274" s="136"/>
      <c r="AQ274" s="136"/>
      <c r="AR274" s="124"/>
      <c r="AS274" s="124"/>
      <c r="AT274" s="124"/>
      <c r="AU274" s="124"/>
      <c r="AV274" s="124"/>
      <c r="AW274" s="124"/>
      <c r="AX274" s="124"/>
      <c r="AY274" s="95"/>
      <c r="AZ274" s="95"/>
      <c r="BA274" s="98"/>
    </row>
    <row r="275" spans="1:53" ht="12.75" customHeight="1" x14ac:dyDescent="0.25">
      <c r="A275" s="141"/>
      <c r="B275" s="144"/>
      <c r="C275" s="147"/>
      <c r="D275" s="150"/>
      <c r="E275" s="51"/>
      <c r="F275" s="42" t="str">
        <f t="shared" ref="F275:AJ275" si="131">IF(F276&gt;0,"НУ","")</f>
        <v/>
      </c>
      <c r="G275" s="72" t="str">
        <f t="shared" si="131"/>
        <v/>
      </c>
      <c r="H275" s="72" t="str">
        <f t="shared" si="131"/>
        <v/>
      </c>
      <c r="I275" s="72" t="str">
        <f t="shared" si="131"/>
        <v/>
      </c>
      <c r="J275" s="72" t="str">
        <f t="shared" si="131"/>
        <v/>
      </c>
      <c r="K275" s="72" t="str">
        <f t="shared" si="131"/>
        <v/>
      </c>
      <c r="L275" s="72" t="str">
        <f t="shared" si="131"/>
        <v/>
      </c>
      <c r="M275" s="72" t="str">
        <f t="shared" si="131"/>
        <v/>
      </c>
      <c r="N275" s="72" t="str">
        <f t="shared" si="131"/>
        <v/>
      </c>
      <c r="O275" s="72" t="str">
        <f t="shared" si="131"/>
        <v/>
      </c>
      <c r="P275" s="72" t="str">
        <f t="shared" si="131"/>
        <v/>
      </c>
      <c r="Q275" s="72" t="str">
        <f t="shared" si="131"/>
        <v/>
      </c>
      <c r="R275" s="72" t="str">
        <f t="shared" si="131"/>
        <v/>
      </c>
      <c r="S275" s="72" t="str">
        <f t="shared" si="131"/>
        <v/>
      </c>
      <c r="T275" s="72" t="str">
        <f t="shared" si="131"/>
        <v/>
      </c>
      <c r="U275" s="72" t="str">
        <f t="shared" si="131"/>
        <v/>
      </c>
      <c r="V275" s="72" t="str">
        <f t="shared" si="131"/>
        <v/>
      </c>
      <c r="W275" s="72" t="str">
        <f t="shared" si="131"/>
        <v/>
      </c>
      <c r="X275" s="72" t="str">
        <f t="shared" si="131"/>
        <v/>
      </c>
      <c r="Y275" s="72" t="str">
        <f t="shared" si="131"/>
        <v/>
      </c>
      <c r="Z275" s="72" t="str">
        <f t="shared" si="131"/>
        <v/>
      </c>
      <c r="AA275" s="72" t="str">
        <f t="shared" si="131"/>
        <v/>
      </c>
      <c r="AB275" s="72" t="str">
        <f t="shared" si="131"/>
        <v/>
      </c>
      <c r="AC275" s="72" t="str">
        <f t="shared" si="131"/>
        <v/>
      </c>
      <c r="AD275" s="72" t="str">
        <f t="shared" si="131"/>
        <v/>
      </c>
      <c r="AE275" s="72" t="str">
        <f t="shared" si="131"/>
        <v/>
      </c>
      <c r="AF275" s="72" t="str">
        <f t="shared" si="131"/>
        <v/>
      </c>
      <c r="AG275" s="72" t="str">
        <f t="shared" si="131"/>
        <v/>
      </c>
      <c r="AH275" s="72" t="str">
        <f t="shared" si="131"/>
        <v/>
      </c>
      <c r="AI275" s="72" t="str">
        <f t="shared" si="131"/>
        <v/>
      </c>
      <c r="AJ275" s="72" t="str">
        <f t="shared" si="131"/>
        <v/>
      </c>
      <c r="AK275" s="162"/>
      <c r="AL275" s="156"/>
      <c r="AM275" s="127"/>
      <c r="AN275" s="130"/>
      <c r="AO275" s="133"/>
      <c r="AP275" s="136"/>
      <c r="AQ275" s="136"/>
      <c r="AR275" s="124"/>
      <c r="AS275" s="124"/>
      <c r="AT275" s="124"/>
      <c r="AU275" s="124"/>
      <c r="AV275" s="124"/>
      <c r="AW275" s="124"/>
      <c r="AX275" s="124"/>
      <c r="AY275" s="95"/>
      <c r="AZ275" s="95"/>
      <c r="BA275" s="98"/>
    </row>
    <row r="276" spans="1:53" ht="13.5" customHeight="1" thickBot="1" x14ac:dyDescent="0.3">
      <c r="A276" s="142"/>
      <c r="B276" s="145"/>
      <c r="C276" s="148"/>
      <c r="D276" s="151"/>
      <c r="E276" s="52"/>
      <c r="F276" s="47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163"/>
      <c r="AL276" s="157"/>
      <c r="AM276" s="128"/>
      <c r="AN276" s="131"/>
      <c r="AO276" s="134"/>
      <c r="AP276" s="137"/>
      <c r="AQ276" s="137"/>
      <c r="AR276" s="125"/>
      <c r="AS276" s="125"/>
      <c r="AT276" s="125"/>
      <c r="AU276" s="125"/>
      <c r="AV276" s="125"/>
      <c r="AW276" s="125"/>
      <c r="AX276" s="125"/>
      <c r="AY276" s="96"/>
      <c r="AZ276" s="96"/>
      <c r="BA276" s="99"/>
    </row>
    <row r="277" spans="1:53" ht="12.75" customHeight="1" x14ac:dyDescent="0.25">
      <c r="A277" s="140">
        <v>67</v>
      </c>
      <c r="B277" s="143" t="str">
        <f>IFERROR(VLOOKUP($C277,[1]Списки!$A$1:$C$3999,2,0),"")</f>
        <v/>
      </c>
      <c r="C277" s="146"/>
      <c r="D277" s="149" t="str">
        <f>IFERROR(VLOOKUP($C277,[1]Списки!$A$1:$C$3999,3,0),"")</f>
        <v/>
      </c>
      <c r="E277" s="50"/>
      <c r="F277" s="34" t="str">
        <f>VLOOKUP(F$11,[1]Графік!$I$5:$L$32,3,0)</f>
        <v>Р</v>
      </c>
      <c r="G277" s="35" t="str">
        <f>VLOOKUP(G$11,[1]Графік!$I$5:$L$32,3,0)</f>
        <v>Р</v>
      </c>
      <c r="H277" s="35" t="str">
        <f>VLOOKUP(H$11,[1]Графік!$I$5:$L$32,3,0)</f>
        <v>Р</v>
      </c>
      <c r="I277" s="35" t="str">
        <f>VLOOKUP(I$11,[1]Графік!$I$5:$L$32,3,0)</f>
        <v>Р</v>
      </c>
      <c r="J277" s="35" t="str">
        <f>VLOOKUP(J$11,[1]Графік!$I$5:$L$32,3,0)</f>
        <v>ВВ</v>
      </c>
      <c r="K277" s="35" t="str">
        <f>VLOOKUP(K$11,[1]Графік!$I$5:$L$32,3,0)</f>
        <v>ВВ</v>
      </c>
      <c r="L277" s="35" t="str">
        <f>VLOOKUP(L$11,[1]Графік!$I$5:$L$32,3,0)</f>
        <v>Р</v>
      </c>
      <c r="M277" s="35" t="str">
        <f>VLOOKUP(M$11,[1]Графік!$I$5:$L$32,3,0)</f>
        <v>Р</v>
      </c>
      <c r="N277" s="35" t="str">
        <f>VLOOKUP(N$11,[1]Графік!$I$5:$L$32,3,0)</f>
        <v>Р</v>
      </c>
      <c r="O277" s="35" t="str">
        <f>VLOOKUP(O$11,[1]Графік!$I$5:$L$32,3,0)</f>
        <v>Р</v>
      </c>
      <c r="P277" s="35" t="str">
        <f>VLOOKUP(P$11,[1]Графік!$I$5:$L$32,3,0)</f>
        <v>ВВ</v>
      </c>
      <c r="Q277" s="35" t="str">
        <f>VLOOKUP(Q$11,[1]Графік!$I$5:$L$32,3,0)</f>
        <v>ВВ</v>
      </c>
      <c r="R277" s="35" t="str">
        <f>VLOOKUP(R$11,[1]Графік!$I$5:$L$32,3,0)</f>
        <v>Р</v>
      </c>
      <c r="S277" s="35" t="str">
        <f>VLOOKUP(S$11,[1]Графік!$I$5:$L$32,3,0)</f>
        <v>Р</v>
      </c>
      <c r="T277" s="35" t="str">
        <f>VLOOKUP(T$11,[1]Графік!$I$5:$L$32,3,0)</f>
        <v>Р</v>
      </c>
      <c r="U277" s="35" t="str">
        <f>VLOOKUP(U$11,[1]Графік!$I$5:$L$32,3,0)</f>
        <v>Р</v>
      </c>
      <c r="V277" s="35" t="str">
        <f>VLOOKUP(V$11,[1]Графік!$I$5:$L$32,3,0)</f>
        <v>ВВ</v>
      </c>
      <c r="W277" s="35" t="str">
        <f>VLOOKUP(W$11,[1]Графік!$I$5:$L$32,3,0)</f>
        <v>ВВ</v>
      </c>
      <c r="X277" s="35" t="str">
        <f>VLOOKUP(X$11,[1]Графік!$I$5:$L$32,3,0)</f>
        <v>Р</v>
      </c>
      <c r="Y277" s="35" t="str">
        <f>VLOOKUP(Y$11,[1]Графік!$I$5:$L$32,3,0)</f>
        <v>Р</v>
      </c>
      <c r="Z277" s="35" t="str">
        <f>VLOOKUP(Z$11,[1]Графік!$I$5:$L$32,3,0)</f>
        <v>Р</v>
      </c>
      <c r="AA277" s="35" t="str">
        <f>VLOOKUP(AA$11,[1]Графік!$I$5:$L$32,3,0)</f>
        <v>Р</v>
      </c>
      <c r="AB277" s="35" t="str">
        <f>VLOOKUP(AB$11,[1]Графік!$I$5:$L$32,3,0)</f>
        <v>ВВ</v>
      </c>
      <c r="AC277" s="35" t="str">
        <f>VLOOKUP(AC$11,[1]Графік!$I$5:$L$32,3,0)</f>
        <v>ВВ</v>
      </c>
      <c r="AD277" s="35" t="str">
        <f>VLOOKUP(AD$11,[1]Графік!$I$5:$L$32,3,0)</f>
        <v>Р</v>
      </c>
      <c r="AE277" s="35" t="str">
        <f>VLOOKUP(AE$11,[1]Графік!$I$5:$L$32,3,0)</f>
        <v>Р</v>
      </c>
      <c r="AF277" s="35" t="str">
        <f>VLOOKUP(AF$11,[1]Графік!$I$5:$L$32,3,0)</f>
        <v>Р</v>
      </c>
      <c r="AG277" s="35" t="str">
        <f>VLOOKUP(AG$11,[1]Графік!$I$5:$L$32,3,0)</f>
        <v>Р</v>
      </c>
      <c r="AH277" s="35"/>
      <c r="AI277" s="35"/>
      <c r="AJ277" s="35"/>
      <c r="AK277" s="162">
        <f ca="1">SUMIF($F277:$AJ280,"Р",$F278:$AJ278)</f>
        <v>160</v>
      </c>
      <c r="AL277" s="156">
        <f ca="1">SUMIF($F279:$AJ280,"НУ",$F280:$AJ280)</f>
        <v>0</v>
      </c>
      <c r="AM277" s="127">
        <f ca="1">SUMIF(F277:AJ280,"РВ",F278:AJ278)</f>
        <v>0</v>
      </c>
      <c r="AN277" s="130">
        <f ca="1">AK277+AL277+AM277</f>
        <v>160</v>
      </c>
      <c r="AO277" s="133">
        <f ca="1">AK277/8</f>
        <v>20</v>
      </c>
      <c r="AP277" s="136">
        <f>COUNTIF($F277:$AJ280,"=ВВ")</f>
        <v>8</v>
      </c>
      <c r="AQ277" s="136">
        <f>COUNTIF($F277:$AJ280,"=В")</f>
        <v>0</v>
      </c>
      <c r="AR277" s="124">
        <f>COUNTIF($F277:$AJ280,"=НА")</f>
        <v>0</v>
      </c>
      <c r="AS277" s="124">
        <f>COUNTIF(F277:AJ280,"=ТН")</f>
        <v>0</v>
      </c>
      <c r="AT277" s="124">
        <f>COUNTIF($F277:$AJ280,"=ВД")</f>
        <v>0</v>
      </c>
      <c r="AU277" s="124">
        <f>COUNTIF($F277:$AJ280,"=ВП")</f>
        <v>0</v>
      </c>
      <c r="AV277" s="124">
        <f>COUNTIF($F277:$AJ280,"=ДД")</f>
        <v>0</v>
      </c>
      <c r="AW277" s="124">
        <f>COUNTIF($F277:$AJ280,"=П")</f>
        <v>0</v>
      </c>
      <c r="AX277" s="124">
        <f>COUNTIF($F277:$AJ280,"=ПР")</f>
        <v>0</v>
      </c>
      <c r="AY277" s="95">
        <f>COUNTIF($F277:$AJ280,"=І")</f>
        <v>0</v>
      </c>
      <c r="AZ277" s="95">
        <f>COUNTIF($F277:$AJ280,"=НЗ")</f>
        <v>0</v>
      </c>
      <c r="BA277" s="97" t="str">
        <f>IF(C277&gt;1,[1]Графік!$L$36,"")</f>
        <v/>
      </c>
    </row>
    <row r="278" spans="1:53" ht="12.75" customHeight="1" x14ac:dyDescent="0.25">
      <c r="A278" s="141"/>
      <c r="B278" s="144"/>
      <c r="C278" s="147"/>
      <c r="D278" s="150"/>
      <c r="E278" s="51"/>
      <c r="F278" s="38">
        <f t="shared" ref="F278:AG278" si="132">IF(F277="Р",8,"")</f>
        <v>8</v>
      </c>
      <c r="G278" s="70">
        <f t="shared" si="132"/>
        <v>8</v>
      </c>
      <c r="H278" s="70">
        <f t="shared" si="132"/>
        <v>8</v>
      </c>
      <c r="I278" s="70">
        <f t="shared" si="132"/>
        <v>8</v>
      </c>
      <c r="J278" s="70" t="str">
        <f t="shared" si="132"/>
        <v/>
      </c>
      <c r="K278" s="70" t="str">
        <f t="shared" si="132"/>
        <v/>
      </c>
      <c r="L278" s="70">
        <f t="shared" si="132"/>
        <v>8</v>
      </c>
      <c r="M278" s="70">
        <f t="shared" si="132"/>
        <v>8</v>
      </c>
      <c r="N278" s="70">
        <f t="shared" si="132"/>
        <v>8</v>
      </c>
      <c r="O278" s="70">
        <f t="shared" si="132"/>
        <v>8</v>
      </c>
      <c r="P278" s="70" t="str">
        <f t="shared" si="132"/>
        <v/>
      </c>
      <c r="Q278" s="70" t="str">
        <f t="shared" si="132"/>
        <v/>
      </c>
      <c r="R278" s="70">
        <f t="shared" si="132"/>
        <v>8</v>
      </c>
      <c r="S278" s="70">
        <f t="shared" si="132"/>
        <v>8</v>
      </c>
      <c r="T278" s="70">
        <f t="shared" si="132"/>
        <v>8</v>
      </c>
      <c r="U278" s="70">
        <f t="shared" si="132"/>
        <v>8</v>
      </c>
      <c r="V278" s="70" t="str">
        <f t="shared" si="132"/>
        <v/>
      </c>
      <c r="W278" s="70" t="str">
        <f t="shared" si="132"/>
        <v/>
      </c>
      <c r="X278" s="70">
        <f t="shared" si="132"/>
        <v>8</v>
      </c>
      <c r="Y278" s="70">
        <f t="shared" si="132"/>
        <v>8</v>
      </c>
      <c r="Z278" s="70">
        <f t="shared" si="132"/>
        <v>8</v>
      </c>
      <c r="AA278" s="70">
        <f t="shared" si="132"/>
        <v>8</v>
      </c>
      <c r="AB278" s="70" t="str">
        <f t="shared" si="132"/>
        <v/>
      </c>
      <c r="AC278" s="70" t="str">
        <f t="shared" si="132"/>
        <v/>
      </c>
      <c r="AD278" s="70">
        <f t="shared" si="132"/>
        <v>8</v>
      </c>
      <c r="AE278" s="70">
        <f t="shared" si="132"/>
        <v>8</v>
      </c>
      <c r="AF278" s="70">
        <f t="shared" si="132"/>
        <v>8</v>
      </c>
      <c r="AG278" s="70">
        <f t="shared" si="132"/>
        <v>8</v>
      </c>
      <c r="AH278" s="70"/>
      <c r="AI278" s="70"/>
      <c r="AJ278" s="70"/>
      <c r="AK278" s="162"/>
      <c r="AL278" s="156"/>
      <c r="AM278" s="127"/>
      <c r="AN278" s="130"/>
      <c r="AO278" s="133"/>
      <c r="AP278" s="136"/>
      <c r="AQ278" s="136"/>
      <c r="AR278" s="124"/>
      <c r="AS278" s="124"/>
      <c r="AT278" s="124"/>
      <c r="AU278" s="124"/>
      <c r="AV278" s="124"/>
      <c r="AW278" s="124"/>
      <c r="AX278" s="124"/>
      <c r="AY278" s="95"/>
      <c r="AZ278" s="95"/>
      <c r="BA278" s="98"/>
    </row>
    <row r="279" spans="1:53" ht="12.75" customHeight="1" x14ac:dyDescent="0.25">
      <c r="A279" s="141"/>
      <c r="B279" s="144"/>
      <c r="C279" s="147"/>
      <c r="D279" s="150"/>
      <c r="E279" s="51"/>
      <c r="F279" s="42" t="str">
        <f t="shared" ref="F279:AJ279" si="133">IF(F280&gt;0,"НУ","")</f>
        <v/>
      </c>
      <c r="G279" s="72" t="str">
        <f t="shared" si="133"/>
        <v/>
      </c>
      <c r="H279" s="72" t="str">
        <f t="shared" si="133"/>
        <v/>
      </c>
      <c r="I279" s="72" t="str">
        <f t="shared" si="133"/>
        <v/>
      </c>
      <c r="J279" s="72" t="str">
        <f t="shared" si="133"/>
        <v/>
      </c>
      <c r="K279" s="72" t="str">
        <f t="shared" si="133"/>
        <v/>
      </c>
      <c r="L279" s="72" t="str">
        <f t="shared" si="133"/>
        <v/>
      </c>
      <c r="M279" s="72" t="str">
        <f t="shared" si="133"/>
        <v/>
      </c>
      <c r="N279" s="72" t="str">
        <f t="shared" si="133"/>
        <v/>
      </c>
      <c r="O279" s="72" t="str">
        <f t="shared" si="133"/>
        <v/>
      </c>
      <c r="P279" s="72" t="str">
        <f t="shared" si="133"/>
        <v/>
      </c>
      <c r="Q279" s="72" t="str">
        <f t="shared" si="133"/>
        <v/>
      </c>
      <c r="R279" s="72" t="str">
        <f t="shared" si="133"/>
        <v/>
      </c>
      <c r="S279" s="72" t="str">
        <f t="shared" si="133"/>
        <v/>
      </c>
      <c r="T279" s="72" t="str">
        <f t="shared" si="133"/>
        <v/>
      </c>
      <c r="U279" s="72" t="str">
        <f t="shared" si="133"/>
        <v/>
      </c>
      <c r="V279" s="72" t="str">
        <f t="shared" si="133"/>
        <v/>
      </c>
      <c r="W279" s="72" t="str">
        <f t="shared" si="133"/>
        <v/>
      </c>
      <c r="X279" s="72" t="str">
        <f t="shared" si="133"/>
        <v/>
      </c>
      <c r="Y279" s="72" t="str">
        <f t="shared" si="133"/>
        <v/>
      </c>
      <c r="Z279" s="72" t="str">
        <f t="shared" si="133"/>
        <v/>
      </c>
      <c r="AA279" s="72" t="str">
        <f t="shared" si="133"/>
        <v/>
      </c>
      <c r="AB279" s="72" t="str">
        <f t="shared" si="133"/>
        <v/>
      </c>
      <c r="AC279" s="72" t="str">
        <f t="shared" si="133"/>
        <v/>
      </c>
      <c r="AD279" s="72" t="str">
        <f t="shared" si="133"/>
        <v/>
      </c>
      <c r="AE279" s="72" t="str">
        <f t="shared" si="133"/>
        <v/>
      </c>
      <c r="AF279" s="72" t="str">
        <f t="shared" si="133"/>
        <v/>
      </c>
      <c r="AG279" s="72" t="str">
        <f t="shared" si="133"/>
        <v/>
      </c>
      <c r="AH279" s="72" t="str">
        <f t="shared" si="133"/>
        <v/>
      </c>
      <c r="AI279" s="72" t="str">
        <f t="shared" si="133"/>
        <v/>
      </c>
      <c r="AJ279" s="72" t="str">
        <f t="shared" si="133"/>
        <v/>
      </c>
      <c r="AK279" s="162"/>
      <c r="AL279" s="156"/>
      <c r="AM279" s="127"/>
      <c r="AN279" s="130"/>
      <c r="AO279" s="133"/>
      <c r="AP279" s="136"/>
      <c r="AQ279" s="136"/>
      <c r="AR279" s="124"/>
      <c r="AS279" s="124"/>
      <c r="AT279" s="124"/>
      <c r="AU279" s="124"/>
      <c r="AV279" s="124"/>
      <c r="AW279" s="124"/>
      <c r="AX279" s="124"/>
      <c r="AY279" s="95"/>
      <c r="AZ279" s="95"/>
      <c r="BA279" s="98"/>
    </row>
    <row r="280" spans="1:53" ht="13.5" customHeight="1" thickBot="1" x14ac:dyDescent="0.3">
      <c r="A280" s="142"/>
      <c r="B280" s="145"/>
      <c r="C280" s="148"/>
      <c r="D280" s="151"/>
      <c r="E280" s="52"/>
      <c r="F280" s="47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163"/>
      <c r="AL280" s="157"/>
      <c r="AM280" s="128"/>
      <c r="AN280" s="131"/>
      <c r="AO280" s="134"/>
      <c r="AP280" s="137"/>
      <c r="AQ280" s="137"/>
      <c r="AR280" s="125"/>
      <c r="AS280" s="125"/>
      <c r="AT280" s="125"/>
      <c r="AU280" s="125"/>
      <c r="AV280" s="125"/>
      <c r="AW280" s="125"/>
      <c r="AX280" s="125"/>
      <c r="AY280" s="96"/>
      <c r="AZ280" s="96"/>
      <c r="BA280" s="99"/>
    </row>
    <row r="281" spans="1:53" ht="12.75" customHeight="1" x14ac:dyDescent="0.25">
      <c r="A281" s="140">
        <v>68</v>
      </c>
      <c r="B281" s="143" t="str">
        <f>IFERROR(VLOOKUP($C281,[1]Списки!$A$1:$C$3999,2,0),"")</f>
        <v/>
      </c>
      <c r="C281" s="146"/>
      <c r="D281" s="149" t="str">
        <f>IFERROR(VLOOKUP($C281,[1]Списки!$A$1:$C$3999,3,0),"")</f>
        <v/>
      </c>
      <c r="E281" s="50"/>
      <c r="F281" s="34" t="str">
        <f>VLOOKUP(F$11,[1]Графік!$I$5:$L$32,3,0)</f>
        <v>Р</v>
      </c>
      <c r="G281" s="35" t="str">
        <f>VLOOKUP(G$11,[1]Графік!$I$5:$L$32,3,0)</f>
        <v>Р</v>
      </c>
      <c r="H281" s="35" t="str">
        <f>VLOOKUP(H$11,[1]Графік!$I$5:$L$32,3,0)</f>
        <v>Р</v>
      </c>
      <c r="I281" s="35" t="str">
        <f>VLOOKUP(I$11,[1]Графік!$I$5:$L$32,3,0)</f>
        <v>Р</v>
      </c>
      <c r="J281" s="35" t="str">
        <f>VLOOKUP(J$11,[1]Графік!$I$5:$L$32,3,0)</f>
        <v>ВВ</v>
      </c>
      <c r="K281" s="35" t="str">
        <f>VLOOKUP(K$11,[1]Графік!$I$5:$L$32,3,0)</f>
        <v>ВВ</v>
      </c>
      <c r="L281" s="35" t="str">
        <f>VLOOKUP(L$11,[1]Графік!$I$5:$L$32,3,0)</f>
        <v>Р</v>
      </c>
      <c r="M281" s="35" t="str">
        <f>VLOOKUP(M$11,[1]Графік!$I$5:$L$32,3,0)</f>
        <v>Р</v>
      </c>
      <c r="N281" s="35" t="str">
        <f>VLOOKUP(N$11,[1]Графік!$I$5:$L$32,3,0)</f>
        <v>Р</v>
      </c>
      <c r="O281" s="35" t="str">
        <f>VLOOKUP(O$11,[1]Графік!$I$5:$L$32,3,0)</f>
        <v>Р</v>
      </c>
      <c r="P281" s="35" t="str">
        <f>VLOOKUP(P$11,[1]Графік!$I$5:$L$32,3,0)</f>
        <v>ВВ</v>
      </c>
      <c r="Q281" s="35" t="str">
        <f>VLOOKUP(Q$11,[1]Графік!$I$5:$L$32,3,0)</f>
        <v>ВВ</v>
      </c>
      <c r="R281" s="35" t="str">
        <f>VLOOKUP(R$11,[1]Графік!$I$5:$L$32,3,0)</f>
        <v>Р</v>
      </c>
      <c r="S281" s="35" t="str">
        <f>VLOOKUP(S$11,[1]Графік!$I$5:$L$32,3,0)</f>
        <v>Р</v>
      </c>
      <c r="T281" s="35" t="str">
        <f>VLOOKUP(T$11,[1]Графік!$I$5:$L$32,3,0)</f>
        <v>Р</v>
      </c>
      <c r="U281" s="35" t="str">
        <f>VLOOKUP(U$11,[1]Графік!$I$5:$L$32,3,0)</f>
        <v>Р</v>
      </c>
      <c r="V281" s="35" t="str">
        <f>VLOOKUP(V$11,[1]Графік!$I$5:$L$32,3,0)</f>
        <v>ВВ</v>
      </c>
      <c r="W281" s="35" t="str">
        <f>VLOOKUP(W$11,[1]Графік!$I$5:$L$32,3,0)</f>
        <v>ВВ</v>
      </c>
      <c r="X281" s="35" t="str">
        <f>VLOOKUP(X$11,[1]Графік!$I$5:$L$32,3,0)</f>
        <v>Р</v>
      </c>
      <c r="Y281" s="35" t="str">
        <f>VLOOKUP(Y$11,[1]Графік!$I$5:$L$32,3,0)</f>
        <v>Р</v>
      </c>
      <c r="Z281" s="35" t="str">
        <f>VLOOKUP(Z$11,[1]Графік!$I$5:$L$32,3,0)</f>
        <v>Р</v>
      </c>
      <c r="AA281" s="35" t="str">
        <f>VLOOKUP(AA$11,[1]Графік!$I$5:$L$32,3,0)</f>
        <v>Р</v>
      </c>
      <c r="AB281" s="35" t="str">
        <f>VLOOKUP(AB$11,[1]Графік!$I$5:$L$32,3,0)</f>
        <v>ВВ</v>
      </c>
      <c r="AC281" s="35" t="str">
        <f>VLOOKUP(AC$11,[1]Графік!$I$5:$L$32,3,0)</f>
        <v>ВВ</v>
      </c>
      <c r="AD281" s="35" t="str">
        <f>VLOOKUP(AD$11,[1]Графік!$I$5:$L$32,3,0)</f>
        <v>Р</v>
      </c>
      <c r="AE281" s="35" t="str">
        <f>VLOOKUP(AE$11,[1]Графік!$I$5:$L$32,3,0)</f>
        <v>Р</v>
      </c>
      <c r="AF281" s="35" t="str">
        <f>VLOOKUP(AF$11,[1]Графік!$I$5:$L$32,3,0)</f>
        <v>Р</v>
      </c>
      <c r="AG281" s="35" t="str">
        <f>VLOOKUP(AG$11,[1]Графік!$I$5:$L$32,3,0)</f>
        <v>Р</v>
      </c>
      <c r="AH281" s="35"/>
      <c r="AI281" s="35"/>
      <c r="AJ281" s="35"/>
      <c r="AK281" s="162">
        <f ca="1">SUMIF($F281:$AJ284,"Р",$F282:$AJ282)</f>
        <v>160</v>
      </c>
      <c r="AL281" s="156">
        <f ca="1">SUMIF($F283:$AJ284,"НУ",$F284:$AJ284)</f>
        <v>0</v>
      </c>
      <c r="AM281" s="127">
        <f ca="1">SUMIF(F281:AJ284,"РВ",F282:AJ282)</f>
        <v>0</v>
      </c>
      <c r="AN281" s="130">
        <f ca="1">AK281+AL281+AM281</f>
        <v>160</v>
      </c>
      <c r="AO281" s="133">
        <f ca="1">AK281/8</f>
        <v>20</v>
      </c>
      <c r="AP281" s="136">
        <f>COUNTIF($F281:$AJ284,"=ВВ")</f>
        <v>8</v>
      </c>
      <c r="AQ281" s="136">
        <f>COUNTIF($F281:$AJ284,"=В")</f>
        <v>0</v>
      </c>
      <c r="AR281" s="124">
        <f>COUNTIF($F281:$AJ284,"=НА")</f>
        <v>0</v>
      </c>
      <c r="AS281" s="124">
        <f>COUNTIF(F281:AJ284,"=ТН")</f>
        <v>0</v>
      </c>
      <c r="AT281" s="124">
        <f>COUNTIF($F281:$AJ284,"=ВД")</f>
        <v>0</v>
      </c>
      <c r="AU281" s="124">
        <f>COUNTIF($F281:$AJ284,"=ВП")</f>
        <v>0</v>
      </c>
      <c r="AV281" s="124">
        <f>COUNTIF($F281:$AJ284,"=ДД")</f>
        <v>0</v>
      </c>
      <c r="AW281" s="124">
        <f>COUNTIF($F281:$AJ284,"=П")</f>
        <v>0</v>
      </c>
      <c r="AX281" s="124">
        <f>COUNTIF($F281:$AJ284,"=ПР")</f>
        <v>0</v>
      </c>
      <c r="AY281" s="95">
        <f>COUNTIF($F281:$AJ284,"=І")</f>
        <v>0</v>
      </c>
      <c r="AZ281" s="95">
        <f>COUNTIF($F281:$AJ284,"=НЗ")</f>
        <v>0</v>
      </c>
      <c r="BA281" s="97" t="str">
        <f>IF(C281&gt;1,[1]Графік!$L$36,"")</f>
        <v/>
      </c>
    </row>
    <row r="282" spans="1:53" ht="12.75" customHeight="1" x14ac:dyDescent="0.25">
      <c r="A282" s="141"/>
      <c r="B282" s="144"/>
      <c r="C282" s="147"/>
      <c r="D282" s="150"/>
      <c r="E282" s="51"/>
      <c r="F282" s="38">
        <f t="shared" ref="F282:AG282" si="134">IF(F281="Р",8,"")</f>
        <v>8</v>
      </c>
      <c r="G282" s="70">
        <f t="shared" si="134"/>
        <v>8</v>
      </c>
      <c r="H282" s="70">
        <f t="shared" si="134"/>
        <v>8</v>
      </c>
      <c r="I282" s="70">
        <f t="shared" si="134"/>
        <v>8</v>
      </c>
      <c r="J282" s="70" t="str">
        <f t="shared" si="134"/>
        <v/>
      </c>
      <c r="K282" s="70" t="str">
        <f t="shared" si="134"/>
        <v/>
      </c>
      <c r="L282" s="70">
        <f t="shared" si="134"/>
        <v>8</v>
      </c>
      <c r="M282" s="70">
        <f t="shared" si="134"/>
        <v>8</v>
      </c>
      <c r="N282" s="70">
        <f t="shared" si="134"/>
        <v>8</v>
      </c>
      <c r="O282" s="70">
        <f t="shared" si="134"/>
        <v>8</v>
      </c>
      <c r="P282" s="70" t="str">
        <f t="shared" si="134"/>
        <v/>
      </c>
      <c r="Q282" s="70" t="str">
        <f t="shared" si="134"/>
        <v/>
      </c>
      <c r="R282" s="70">
        <f t="shared" si="134"/>
        <v>8</v>
      </c>
      <c r="S282" s="70">
        <f t="shared" si="134"/>
        <v>8</v>
      </c>
      <c r="T282" s="70">
        <f t="shared" si="134"/>
        <v>8</v>
      </c>
      <c r="U282" s="70">
        <f t="shared" si="134"/>
        <v>8</v>
      </c>
      <c r="V282" s="70" t="str">
        <f t="shared" si="134"/>
        <v/>
      </c>
      <c r="W282" s="70" t="str">
        <f t="shared" si="134"/>
        <v/>
      </c>
      <c r="X282" s="70">
        <f t="shared" si="134"/>
        <v>8</v>
      </c>
      <c r="Y282" s="70">
        <f t="shared" si="134"/>
        <v>8</v>
      </c>
      <c r="Z282" s="70">
        <f t="shared" si="134"/>
        <v>8</v>
      </c>
      <c r="AA282" s="70">
        <f t="shared" si="134"/>
        <v>8</v>
      </c>
      <c r="AB282" s="70" t="str">
        <f t="shared" si="134"/>
        <v/>
      </c>
      <c r="AC282" s="70" t="str">
        <f t="shared" si="134"/>
        <v/>
      </c>
      <c r="AD282" s="70">
        <f t="shared" si="134"/>
        <v>8</v>
      </c>
      <c r="AE282" s="70">
        <f t="shared" si="134"/>
        <v>8</v>
      </c>
      <c r="AF282" s="70">
        <f t="shared" si="134"/>
        <v>8</v>
      </c>
      <c r="AG282" s="70">
        <f t="shared" si="134"/>
        <v>8</v>
      </c>
      <c r="AH282" s="70"/>
      <c r="AI282" s="70"/>
      <c r="AJ282" s="70"/>
      <c r="AK282" s="162"/>
      <c r="AL282" s="156"/>
      <c r="AM282" s="127"/>
      <c r="AN282" s="130"/>
      <c r="AO282" s="133"/>
      <c r="AP282" s="136"/>
      <c r="AQ282" s="136"/>
      <c r="AR282" s="124"/>
      <c r="AS282" s="124"/>
      <c r="AT282" s="124"/>
      <c r="AU282" s="124"/>
      <c r="AV282" s="124"/>
      <c r="AW282" s="124"/>
      <c r="AX282" s="124"/>
      <c r="AY282" s="95"/>
      <c r="AZ282" s="95"/>
      <c r="BA282" s="98"/>
    </row>
    <row r="283" spans="1:53" ht="12.75" customHeight="1" x14ac:dyDescent="0.25">
      <c r="A283" s="141"/>
      <c r="B283" s="144"/>
      <c r="C283" s="147"/>
      <c r="D283" s="150"/>
      <c r="E283" s="51"/>
      <c r="F283" s="42" t="str">
        <f t="shared" ref="F283:AJ283" si="135">IF(F284&gt;0,"НУ","")</f>
        <v/>
      </c>
      <c r="G283" s="72" t="str">
        <f t="shared" si="135"/>
        <v/>
      </c>
      <c r="H283" s="72" t="str">
        <f t="shared" si="135"/>
        <v/>
      </c>
      <c r="I283" s="72" t="str">
        <f t="shared" si="135"/>
        <v/>
      </c>
      <c r="J283" s="72" t="str">
        <f t="shared" si="135"/>
        <v/>
      </c>
      <c r="K283" s="72" t="str">
        <f t="shared" si="135"/>
        <v/>
      </c>
      <c r="L283" s="72" t="str">
        <f t="shared" si="135"/>
        <v/>
      </c>
      <c r="M283" s="72" t="str">
        <f t="shared" si="135"/>
        <v/>
      </c>
      <c r="N283" s="72" t="str">
        <f t="shared" si="135"/>
        <v/>
      </c>
      <c r="O283" s="72" t="str">
        <f t="shared" si="135"/>
        <v/>
      </c>
      <c r="P283" s="72" t="str">
        <f t="shared" si="135"/>
        <v/>
      </c>
      <c r="Q283" s="72" t="str">
        <f t="shared" si="135"/>
        <v/>
      </c>
      <c r="R283" s="72" t="str">
        <f t="shared" si="135"/>
        <v/>
      </c>
      <c r="S283" s="72" t="str">
        <f t="shared" si="135"/>
        <v/>
      </c>
      <c r="T283" s="72" t="str">
        <f t="shared" si="135"/>
        <v/>
      </c>
      <c r="U283" s="72" t="str">
        <f t="shared" si="135"/>
        <v/>
      </c>
      <c r="V283" s="72" t="str">
        <f t="shared" si="135"/>
        <v/>
      </c>
      <c r="W283" s="72" t="str">
        <f t="shared" si="135"/>
        <v/>
      </c>
      <c r="X283" s="72" t="str">
        <f t="shared" si="135"/>
        <v/>
      </c>
      <c r="Y283" s="72" t="str">
        <f t="shared" si="135"/>
        <v/>
      </c>
      <c r="Z283" s="72" t="str">
        <f t="shared" si="135"/>
        <v/>
      </c>
      <c r="AA283" s="72" t="str">
        <f t="shared" si="135"/>
        <v/>
      </c>
      <c r="AB283" s="72" t="str">
        <f t="shared" si="135"/>
        <v/>
      </c>
      <c r="AC283" s="72" t="str">
        <f t="shared" si="135"/>
        <v/>
      </c>
      <c r="AD283" s="72" t="str">
        <f t="shared" si="135"/>
        <v/>
      </c>
      <c r="AE283" s="72" t="str">
        <f t="shared" si="135"/>
        <v/>
      </c>
      <c r="AF283" s="72" t="str">
        <f t="shared" si="135"/>
        <v/>
      </c>
      <c r="AG283" s="72" t="str">
        <f t="shared" si="135"/>
        <v/>
      </c>
      <c r="AH283" s="72" t="str">
        <f t="shared" si="135"/>
        <v/>
      </c>
      <c r="AI283" s="72" t="str">
        <f t="shared" si="135"/>
        <v/>
      </c>
      <c r="AJ283" s="72" t="str">
        <f t="shared" si="135"/>
        <v/>
      </c>
      <c r="AK283" s="162"/>
      <c r="AL283" s="156"/>
      <c r="AM283" s="127"/>
      <c r="AN283" s="130"/>
      <c r="AO283" s="133"/>
      <c r="AP283" s="136"/>
      <c r="AQ283" s="136"/>
      <c r="AR283" s="124"/>
      <c r="AS283" s="124"/>
      <c r="AT283" s="124"/>
      <c r="AU283" s="124"/>
      <c r="AV283" s="124"/>
      <c r="AW283" s="124"/>
      <c r="AX283" s="124"/>
      <c r="AY283" s="95"/>
      <c r="AZ283" s="95"/>
      <c r="BA283" s="98"/>
    </row>
    <row r="284" spans="1:53" ht="13.5" customHeight="1" thickBot="1" x14ac:dyDescent="0.3">
      <c r="A284" s="142"/>
      <c r="B284" s="145"/>
      <c r="C284" s="148"/>
      <c r="D284" s="151"/>
      <c r="E284" s="52"/>
      <c r="F284" s="47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163"/>
      <c r="AL284" s="157"/>
      <c r="AM284" s="128"/>
      <c r="AN284" s="131"/>
      <c r="AO284" s="134"/>
      <c r="AP284" s="137"/>
      <c r="AQ284" s="137"/>
      <c r="AR284" s="125"/>
      <c r="AS284" s="125"/>
      <c r="AT284" s="125"/>
      <c r="AU284" s="125"/>
      <c r="AV284" s="125"/>
      <c r="AW284" s="125"/>
      <c r="AX284" s="125"/>
      <c r="AY284" s="96"/>
      <c r="AZ284" s="96"/>
      <c r="BA284" s="99"/>
    </row>
    <row r="285" spans="1:53" ht="12.75" customHeight="1" x14ac:dyDescent="0.25">
      <c r="A285" s="140">
        <v>69</v>
      </c>
      <c r="B285" s="143" t="str">
        <f>IFERROR(VLOOKUP($C285,[1]Списки!$A$1:$C$3999,2,0),"")</f>
        <v/>
      </c>
      <c r="C285" s="146"/>
      <c r="D285" s="149" t="str">
        <f>IFERROR(VLOOKUP($C285,[1]Списки!$A$1:$C$3999,3,0),"")</f>
        <v/>
      </c>
      <c r="E285" s="50"/>
      <c r="F285" s="34" t="str">
        <f>VLOOKUP(F$11,[1]Графік!$I$5:$L$32,3,0)</f>
        <v>Р</v>
      </c>
      <c r="G285" s="35" t="str">
        <f>VLOOKUP(G$11,[1]Графік!$I$5:$L$32,3,0)</f>
        <v>Р</v>
      </c>
      <c r="H285" s="35" t="str">
        <f>VLOOKUP(H$11,[1]Графік!$I$5:$L$32,3,0)</f>
        <v>Р</v>
      </c>
      <c r="I285" s="35" t="str">
        <f>VLOOKUP(I$11,[1]Графік!$I$5:$L$32,3,0)</f>
        <v>Р</v>
      </c>
      <c r="J285" s="35" t="str">
        <f>VLOOKUP(J$11,[1]Графік!$I$5:$L$32,3,0)</f>
        <v>ВВ</v>
      </c>
      <c r="K285" s="35" t="str">
        <f>VLOOKUP(K$11,[1]Графік!$I$5:$L$32,3,0)</f>
        <v>ВВ</v>
      </c>
      <c r="L285" s="35" t="str">
        <f>VLOOKUP(L$11,[1]Графік!$I$5:$L$32,3,0)</f>
        <v>Р</v>
      </c>
      <c r="M285" s="35" t="str">
        <f>VLOOKUP(M$11,[1]Графік!$I$5:$L$32,3,0)</f>
        <v>Р</v>
      </c>
      <c r="N285" s="35" t="str">
        <f>VLOOKUP(N$11,[1]Графік!$I$5:$L$32,3,0)</f>
        <v>Р</v>
      </c>
      <c r="O285" s="35" t="str">
        <f>VLOOKUP(O$11,[1]Графік!$I$5:$L$32,3,0)</f>
        <v>Р</v>
      </c>
      <c r="P285" s="35" t="str">
        <f>VLOOKUP(P$11,[1]Графік!$I$5:$L$32,3,0)</f>
        <v>ВВ</v>
      </c>
      <c r="Q285" s="35" t="str">
        <f>VLOOKUP(Q$11,[1]Графік!$I$5:$L$32,3,0)</f>
        <v>ВВ</v>
      </c>
      <c r="R285" s="35" t="str">
        <f>VLOOKUP(R$11,[1]Графік!$I$5:$L$32,3,0)</f>
        <v>Р</v>
      </c>
      <c r="S285" s="35" t="str">
        <f>VLOOKUP(S$11,[1]Графік!$I$5:$L$32,3,0)</f>
        <v>Р</v>
      </c>
      <c r="T285" s="35" t="str">
        <f>VLOOKUP(T$11,[1]Графік!$I$5:$L$32,3,0)</f>
        <v>Р</v>
      </c>
      <c r="U285" s="35" t="str">
        <f>VLOOKUP(U$11,[1]Графік!$I$5:$L$32,3,0)</f>
        <v>Р</v>
      </c>
      <c r="V285" s="35" t="str">
        <f>VLOOKUP(V$11,[1]Графік!$I$5:$L$32,3,0)</f>
        <v>ВВ</v>
      </c>
      <c r="W285" s="35" t="str">
        <f>VLOOKUP(W$11,[1]Графік!$I$5:$L$32,3,0)</f>
        <v>ВВ</v>
      </c>
      <c r="X285" s="35" t="str">
        <f>VLOOKUP(X$11,[1]Графік!$I$5:$L$32,3,0)</f>
        <v>Р</v>
      </c>
      <c r="Y285" s="35" t="str">
        <f>VLOOKUP(Y$11,[1]Графік!$I$5:$L$32,3,0)</f>
        <v>Р</v>
      </c>
      <c r="Z285" s="35" t="str">
        <f>VLOOKUP(Z$11,[1]Графік!$I$5:$L$32,3,0)</f>
        <v>Р</v>
      </c>
      <c r="AA285" s="35" t="str">
        <f>VLOOKUP(AA$11,[1]Графік!$I$5:$L$32,3,0)</f>
        <v>Р</v>
      </c>
      <c r="AB285" s="35" t="str">
        <f>VLOOKUP(AB$11,[1]Графік!$I$5:$L$32,3,0)</f>
        <v>ВВ</v>
      </c>
      <c r="AC285" s="35" t="str">
        <f>VLOOKUP(AC$11,[1]Графік!$I$5:$L$32,3,0)</f>
        <v>ВВ</v>
      </c>
      <c r="AD285" s="35" t="str">
        <f>VLOOKUP(AD$11,[1]Графік!$I$5:$L$32,3,0)</f>
        <v>Р</v>
      </c>
      <c r="AE285" s="35" t="str">
        <f>VLOOKUP(AE$11,[1]Графік!$I$5:$L$32,3,0)</f>
        <v>Р</v>
      </c>
      <c r="AF285" s="35" t="str">
        <f>VLOOKUP(AF$11,[1]Графік!$I$5:$L$32,3,0)</f>
        <v>Р</v>
      </c>
      <c r="AG285" s="35" t="str">
        <f>VLOOKUP(AG$11,[1]Графік!$I$5:$L$32,3,0)</f>
        <v>Р</v>
      </c>
      <c r="AH285" s="35"/>
      <c r="AI285" s="35"/>
      <c r="AJ285" s="35"/>
      <c r="AK285" s="162">
        <f ca="1">SUMIF($F285:$AJ288,"Р",$F286:$AJ286)</f>
        <v>160</v>
      </c>
      <c r="AL285" s="156">
        <f ca="1">SUMIF($F287:$AJ288,"НУ",$F288:$AJ288)</f>
        <v>0</v>
      </c>
      <c r="AM285" s="127">
        <f ca="1">SUMIF(F285:AJ288,"РВ",F286:AJ286)</f>
        <v>0</v>
      </c>
      <c r="AN285" s="130">
        <f ca="1">AK285+AL285+AM285</f>
        <v>160</v>
      </c>
      <c r="AO285" s="133">
        <f ca="1">AK285/8</f>
        <v>20</v>
      </c>
      <c r="AP285" s="136">
        <f>COUNTIF($F285:$AJ288,"=ВВ")</f>
        <v>8</v>
      </c>
      <c r="AQ285" s="136">
        <f>COUNTIF($F285:$AJ288,"=В")</f>
        <v>0</v>
      </c>
      <c r="AR285" s="124">
        <f>COUNTIF($F285:$AJ288,"=НА")</f>
        <v>0</v>
      </c>
      <c r="AS285" s="124">
        <f>COUNTIF(F285:AJ288,"=ТН")</f>
        <v>0</v>
      </c>
      <c r="AT285" s="124">
        <f>COUNTIF($F285:$AJ288,"=ВД")</f>
        <v>0</v>
      </c>
      <c r="AU285" s="124">
        <f>COUNTIF($F285:$AJ288,"=ВП")</f>
        <v>0</v>
      </c>
      <c r="AV285" s="124">
        <f>COUNTIF($F285:$AJ288,"=ДД")</f>
        <v>0</v>
      </c>
      <c r="AW285" s="124">
        <f>COUNTIF($F285:$AJ288,"=П")</f>
        <v>0</v>
      </c>
      <c r="AX285" s="124">
        <f>COUNTIF($F285:$AJ288,"=ПР")</f>
        <v>0</v>
      </c>
      <c r="AY285" s="95">
        <f>COUNTIF($F285:$AJ288,"=І")</f>
        <v>0</v>
      </c>
      <c r="AZ285" s="95">
        <f>COUNTIF($F285:$AJ288,"=НЗ")</f>
        <v>0</v>
      </c>
      <c r="BA285" s="97" t="str">
        <f>IF(C285&gt;1,[1]Графік!$L$36,"")</f>
        <v/>
      </c>
    </row>
    <row r="286" spans="1:53" ht="12.75" customHeight="1" x14ac:dyDescent="0.25">
      <c r="A286" s="141"/>
      <c r="B286" s="144"/>
      <c r="C286" s="147"/>
      <c r="D286" s="150"/>
      <c r="E286" s="51"/>
      <c r="F286" s="38">
        <f t="shared" ref="F286:AG286" si="136">IF(F285="Р",8,"")</f>
        <v>8</v>
      </c>
      <c r="G286" s="70">
        <f t="shared" si="136"/>
        <v>8</v>
      </c>
      <c r="H286" s="70">
        <f t="shared" si="136"/>
        <v>8</v>
      </c>
      <c r="I286" s="70">
        <f t="shared" si="136"/>
        <v>8</v>
      </c>
      <c r="J286" s="70" t="str">
        <f t="shared" si="136"/>
        <v/>
      </c>
      <c r="K286" s="70" t="str">
        <f t="shared" si="136"/>
        <v/>
      </c>
      <c r="L286" s="70">
        <f t="shared" si="136"/>
        <v>8</v>
      </c>
      <c r="M286" s="70">
        <f t="shared" si="136"/>
        <v>8</v>
      </c>
      <c r="N286" s="70">
        <f t="shared" si="136"/>
        <v>8</v>
      </c>
      <c r="O286" s="70">
        <f t="shared" si="136"/>
        <v>8</v>
      </c>
      <c r="P286" s="70" t="str">
        <f t="shared" si="136"/>
        <v/>
      </c>
      <c r="Q286" s="70" t="str">
        <f t="shared" si="136"/>
        <v/>
      </c>
      <c r="R286" s="70">
        <f t="shared" si="136"/>
        <v>8</v>
      </c>
      <c r="S286" s="70">
        <f t="shared" si="136"/>
        <v>8</v>
      </c>
      <c r="T286" s="70">
        <f t="shared" si="136"/>
        <v>8</v>
      </c>
      <c r="U286" s="70">
        <f t="shared" si="136"/>
        <v>8</v>
      </c>
      <c r="V286" s="70" t="str">
        <f t="shared" si="136"/>
        <v/>
      </c>
      <c r="W286" s="70" t="str">
        <f t="shared" si="136"/>
        <v/>
      </c>
      <c r="X286" s="70">
        <f t="shared" si="136"/>
        <v>8</v>
      </c>
      <c r="Y286" s="70">
        <f t="shared" si="136"/>
        <v>8</v>
      </c>
      <c r="Z286" s="70">
        <f t="shared" si="136"/>
        <v>8</v>
      </c>
      <c r="AA286" s="70">
        <f t="shared" si="136"/>
        <v>8</v>
      </c>
      <c r="AB286" s="70" t="str">
        <f t="shared" si="136"/>
        <v/>
      </c>
      <c r="AC286" s="70" t="str">
        <f t="shared" si="136"/>
        <v/>
      </c>
      <c r="AD286" s="70">
        <f t="shared" si="136"/>
        <v>8</v>
      </c>
      <c r="AE286" s="70">
        <f t="shared" si="136"/>
        <v>8</v>
      </c>
      <c r="AF286" s="70">
        <f t="shared" si="136"/>
        <v>8</v>
      </c>
      <c r="AG286" s="70">
        <f t="shared" si="136"/>
        <v>8</v>
      </c>
      <c r="AH286" s="70"/>
      <c r="AI286" s="70"/>
      <c r="AJ286" s="70"/>
      <c r="AK286" s="162"/>
      <c r="AL286" s="156"/>
      <c r="AM286" s="127"/>
      <c r="AN286" s="130"/>
      <c r="AO286" s="133"/>
      <c r="AP286" s="136"/>
      <c r="AQ286" s="136"/>
      <c r="AR286" s="124"/>
      <c r="AS286" s="124"/>
      <c r="AT286" s="124"/>
      <c r="AU286" s="124"/>
      <c r="AV286" s="124"/>
      <c r="AW286" s="124"/>
      <c r="AX286" s="124"/>
      <c r="AY286" s="95"/>
      <c r="AZ286" s="95"/>
      <c r="BA286" s="98"/>
    </row>
    <row r="287" spans="1:53" ht="12.75" customHeight="1" x14ac:dyDescent="0.25">
      <c r="A287" s="141"/>
      <c r="B287" s="144"/>
      <c r="C287" s="147"/>
      <c r="D287" s="150"/>
      <c r="E287" s="51"/>
      <c r="F287" s="42" t="str">
        <f t="shared" ref="F287:AJ287" si="137">IF(F288&gt;0,"НУ","")</f>
        <v/>
      </c>
      <c r="G287" s="72" t="str">
        <f t="shared" si="137"/>
        <v/>
      </c>
      <c r="H287" s="72" t="str">
        <f t="shared" si="137"/>
        <v/>
      </c>
      <c r="I287" s="72" t="str">
        <f t="shared" si="137"/>
        <v/>
      </c>
      <c r="J287" s="72" t="str">
        <f t="shared" si="137"/>
        <v/>
      </c>
      <c r="K287" s="72" t="str">
        <f t="shared" si="137"/>
        <v/>
      </c>
      <c r="L287" s="72" t="str">
        <f t="shared" si="137"/>
        <v/>
      </c>
      <c r="M287" s="72" t="str">
        <f t="shared" si="137"/>
        <v/>
      </c>
      <c r="N287" s="72" t="str">
        <f t="shared" si="137"/>
        <v/>
      </c>
      <c r="O287" s="72" t="str">
        <f t="shared" si="137"/>
        <v/>
      </c>
      <c r="P287" s="72" t="str">
        <f t="shared" si="137"/>
        <v/>
      </c>
      <c r="Q287" s="72" t="str">
        <f t="shared" si="137"/>
        <v/>
      </c>
      <c r="R287" s="72" t="str">
        <f t="shared" si="137"/>
        <v/>
      </c>
      <c r="S287" s="72" t="str">
        <f t="shared" si="137"/>
        <v/>
      </c>
      <c r="T287" s="72" t="str">
        <f t="shared" si="137"/>
        <v/>
      </c>
      <c r="U287" s="72" t="str">
        <f t="shared" si="137"/>
        <v/>
      </c>
      <c r="V287" s="72" t="str">
        <f t="shared" si="137"/>
        <v/>
      </c>
      <c r="W287" s="72" t="str">
        <f t="shared" si="137"/>
        <v/>
      </c>
      <c r="X287" s="72" t="str">
        <f t="shared" si="137"/>
        <v/>
      </c>
      <c r="Y287" s="72" t="str">
        <f t="shared" si="137"/>
        <v/>
      </c>
      <c r="Z287" s="72" t="str">
        <f t="shared" si="137"/>
        <v/>
      </c>
      <c r="AA287" s="72" t="str">
        <f t="shared" si="137"/>
        <v/>
      </c>
      <c r="AB287" s="72" t="str">
        <f t="shared" si="137"/>
        <v/>
      </c>
      <c r="AC287" s="72" t="str">
        <f t="shared" si="137"/>
        <v/>
      </c>
      <c r="AD287" s="72" t="str">
        <f t="shared" si="137"/>
        <v/>
      </c>
      <c r="AE287" s="72" t="str">
        <f t="shared" si="137"/>
        <v/>
      </c>
      <c r="AF287" s="72" t="str">
        <f t="shared" si="137"/>
        <v/>
      </c>
      <c r="AG287" s="72" t="str">
        <f t="shared" si="137"/>
        <v/>
      </c>
      <c r="AH287" s="72" t="str">
        <f t="shared" si="137"/>
        <v/>
      </c>
      <c r="AI287" s="72" t="str">
        <f t="shared" si="137"/>
        <v/>
      </c>
      <c r="AJ287" s="72" t="str">
        <f t="shared" si="137"/>
        <v/>
      </c>
      <c r="AK287" s="162"/>
      <c r="AL287" s="156"/>
      <c r="AM287" s="127"/>
      <c r="AN287" s="130"/>
      <c r="AO287" s="133"/>
      <c r="AP287" s="136"/>
      <c r="AQ287" s="136"/>
      <c r="AR287" s="124"/>
      <c r="AS287" s="124"/>
      <c r="AT287" s="124"/>
      <c r="AU287" s="124"/>
      <c r="AV287" s="124"/>
      <c r="AW287" s="124"/>
      <c r="AX287" s="124"/>
      <c r="AY287" s="95"/>
      <c r="AZ287" s="95"/>
      <c r="BA287" s="98"/>
    </row>
    <row r="288" spans="1:53" ht="13.5" customHeight="1" thickBot="1" x14ac:dyDescent="0.3">
      <c r="A288" s="142"/>
      <c r="B288" s="145"/>
      <c r="C288" s="148"/>
      <c r="D288" s="151"/>
      <c r="E288" s="52"/>
      <c r="F288" s="47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163"/>
      <c r="AL288" s="157"/>
      <c r="AM288" s="128"/>
      <c r="AN288" s="131"/>
      <c r="AO288" s="134"/>
      <c r="AP288" s="137"/>
      <c r="AQ288" s="137"/>
      <c r="AR288" s="125"/>
      <c r="AS288" s="125"/>
      <c r="AT288" s="125"/>
      <c r="AU288" s="125"/>
      <c r="AV288" s="125"/>
      <c r="AW288" s="125"/>
      <c r="AX288" s="125"/>
      <c r="AY288" s="96"/>
      <c r="AZ288" s="96"/>
      <c r="BA288" s="99"/>
    </row>
    <row r="289" spans="1:53" ht="12.75" customHeight="1" x14ac:dyDescent="0.25">
      <c r="A289" s="140">
        <v>70</v>
      </c>
      <c r="B289" s="143" t="str">
        <f>IFERROR(VLOOKUP($C289,[1]Списки!$A$1:$C$3999,2,0),"")</f>
        <v/>
      </c>
      <c r="C289" s="146"/>
      <c r="D289" s="149" t="str">
        <f>IFERROR(VLOOKUP($C289,[1]Списки!$A$1:$C$3999,3,0),"")</f>
        <v/>
      </c>
      <c r="E289" s="50"/>
      <c r="F289" s="34" t="str">
        <f>VLOOKUP(F$11,[1]Графік!$I$5:$L$32,3,0)</f>
        <v>Р</v>
      </c>
      <c r="G289" s="35" t="str">
        <f>VLOOKUP(G$11,[1]Графік!$I$5:$L$32,3,0)</f>
        <v>Р</v>
      </c>
      <c r="H289" s="35" t="str">
        <f>VLOOKUP(H$11,[1]Графік!$I$5:$L$32,3,0)</f>
        <v>Р</v>
      </c>
      <c r="I289" s="35" t="str">
        <f>VLOOKUP(I$11,[1]Графік!$I$5:$L$32,3,0)</f>
        <v>Р</v>
      </c>
      <c r="J289" s="35" t="str">
        <f>VLOOKUP(J$11,[1]Графік!$I$5:$L$32,3,0)</f>
        <v>ВВ</v>
      </c>
      <c r="K289" s="35" t="str">
        <f>VLOOKUP(K$11,[1]Графік!$I$5:$L$32,3,0)</f>
        <v>ВВ</v>
      </c>
      <c r="L289" s="35" t="str">
        <f>VLOOKUP(L$11,[1]Графік!$I$5:$L$32,3,0)</f>
        <v>Р</v>
      </c>
      <c r="M289" s="35" t="str">
        <f>VLOOKUP(M$11,[1]Графік!$I$5:$L$32,3,0)</f>
        <v>Р</v>
      </c>
      <c r="N289" s="35" t="str">
        <f>VLOOKUP(N$11,[1]Графік!$I$5:$L$32,3,0)</f>
        <v>Р</v>
      </c>
      <c r="O289" s="35" t="str">
        <f>VLOOKUP(O$11,[1]Графік!$I$5:$L$32,3,0)</f>
        <v>Р</v>
      </c>
      <c r="P289" s="35" t="str">
        <f>VLOOKUP(P$11,[1]Графік!$I$5:$L$32,3,0)</f>
        <v>ВВ</v>
      </c>
      <c r="Q289" s="35" t="str">
        <f>VLOOKUP(Q$11,[1]Графік!$I$5:$L$32,3,0)</f>
        <v>ВВ</v>
      </c>
      <c r="R289" s="35" t="str">
        <f>VLOOKUP(R$11,[1]Графік!$I$5:$L$32,3,0)</f>
        <v>Р</v>
      </c>
      <c r="S289" s="35" t="str">
        <f>VLOOKUP(S$11,[1]Графік!$I$5:$L$32,3,0)</f>
        <v>Р</v>
      </c>
      <c r="T289" s="35" t="str">
        <f>VLOOKUP(T$11,[1]Графік!$I$5:$L$32,3,0)</f>
        <v>Р</v>
      </c>
      <c r="U289" s="35" t="str">
        <f>VLOOKUP(U$11,[1]Графік!$I$5:$L$32,3,0)</f>
        <v>Р</v>
      </c>
      <c r="V289" s="35" t="str">
        <f>VLOOKUP(V$11,[1]Графік!$I$5:$L$32,3,0)</f>
        <v>ВВ</v>
      </c>
      <c r="W289" s="35" t="str">
        <f>VLOOKUP(W$11,[1]Графік!$I$5:$L$32,3,0)</f>
        <v>ВВ</v>
      </c>
      <c r="X289" s="35" t="str">
        <f>VLOOKUP(X$11,[1]Графік!$I$5:$L$32,3,0)</f>
        <v>Р</v>
      </c>
      <c r="Y289" s="35" t="str">
        <f>VLOOKUP(Y$11,[1]Графік!$I$5:$L$32,3,0)</f>
        <v>Р</v>
      </c>
      <c r="Z289" s="35" t="str">
        <f>VLOOKUP(Z$11,[1]Графік!$I$5:$L$32,3,0)</f>
        <v>Р</v>
      </c>
      <c r="AA289" s="35" t="str">
        <f>VLOOKUP(AA$11,[1]Графік!$I$5:$L$32,3,0)</f>
        <v>Р</v>
      </c>
      <c r="AB289" s="35" t="str">
        <f>VLOOKUP(AB$11,[1]Графік!$I$5:$L$32,3,0)</f>
        <v>ВВ</v>
      </c>
      <c r="AC289" s="35" t="str">
        <f>VLOOKUP(AC$11,[1]Графік!$I$5:$L$32,3,0)</f>
        <v>ВВ</v>
      </c>
      <c r="AD289" s="35" t="str">
        <f>VLOOKUP(AD$11,[1]Графік!$I$5:$L$32,3,0)</f>
        <v>Р</v>
      </c>
      <c r="AE289" s="35" t="str">
        <f>VLOOKUP(AE$11,[1]Графік!$I$5:$L$32,3,0)</f>
        <v>Р</v>
      </c>
      <c r="AF289" s="35" t="str">
        <f>VLOOKUP(AF$11,[1]Графік!$I$5:$L$32,3,0)</f>
        <v>Р</v>
      </c>
      <c r="AG289" s="35" t="str">
        <f>VLOOKUP(AG$11,[1]Графік!$I$5:$L$32,3,0)</f>
        <v>Р</v>
      </c>
      <c r="AH289" s="35"/>
      <c r="AI289" s="35"/>
      <c r="AJ289" s="35"/>
      <c r="AK289" s="162">
        <f ca="1">SUMIF($F289:$AJ292,"Р",$F290:$AJ290)</f>
        <v>160</v>
      </c>
      <c r="AL289" s="156">
        <f ca="1">SUMIF($F291:$AJ292,"НУ",$F292:$AJ292)</f>
        <v>0</v>
      </c>
      <c r="AM289" s="127">
        <f ca="1">SUMIF(F289:AJ292,"РВ",F290:AJ290)</f>
        <v>0</v>
      </c>
      <c r="AN289" s="130">
        <f ca="1">AK289+AL289+AM289</f>
        <v>160</v>
      </c>
      <c r="AO289" s="133">
        <f ca="1">AK289/8</f>
        <v>20</v>
      </c>
      <c r="AP289" s="136">
        <f>COUNTIF($F289:$AJ292,"=ВВ")</f>
        <v>8</v>
      </c>
      <c r="AQ289" s="136">
        <f>COUNTIF($F289:$AJ292,"=В")</f>
        <v>0</v>
      </c>
      <c r="AR289" s="124">
        <f>COUNTIF($F289:$AJ292,"=НА")</f>
        <v>0</v>
      </c>
      <c r="AS289" s="124">
        <f>COUNTIF(F289:AJ292,"=ТН")</f>
        <v>0</v>
      </c>
      <c r="AT289" s="124">
        <f>COUNTIF($F289:$AJ292,"=ВД")</f>
        <v>0</v>
      </c>
      <c r="AU289" s="124">
        <f>COUNTIF($F289:$AJ292,"=ВП")</f>
        <v>0</v>
      </c>
      <c r="AV289" s="124">
        <f>COUNTIF($F289:$AJ292,"=ДД")</f>
        <v>0</v>
      </c>
      <c r="AW289" s="124">
        <f>COUNTIF($F289:$AJ292,"=П")</f>
        <v>0</v>
      </c>
      <c r="AX289" s="124">
        <f>COUNTIF($F289:$AJ292,"=ПР")</f>
        <v>0</v>
      </c>
      <c r="AY289" s="95">
        <f>COUNTIF($F289:$AJ292,"=І")</f>
        <v>0</v>
      </c>
      <c r="AZ289" s="95">
        <f>COUNTIF($F289:$AJ292,"=НЗ")</f>
        <v>0</v>
      </c>
      <c r="BA289" s="97" t="str">
        <f>IF(C289&gt;1,[1]Графік!$L$36,"")</f>
        <v/>
      </c>
    </row>
    <row r="290" spans="1:53" ht="12.75" customHeight="1" x14ac:dyDescent="0.25">
      <c r="A290" s="141"/>
      <c r="B290" s="144"/>
      <c r="C290" s="147"/>
      <c r="D290" s="150"/>
      <c r="E290" s="51"/>
      <c r="F290" s="38">
        <f t="shared" ref="F290:AG290" si="138">IF(F289="Р",8,"")</f>
        <v>8</v>
      </c>
      <c r="G290" s="70">
        <f t="shared" si="138"/>
        <v>8</v>
      </c>
      <c r="H290" s="70">
        <f t="shared" si="138"/>
        <v>8</v>
      </c>
      <c r="I290" s="70">
        <f t="shared" si="138"/>
        <v>8</v>
      </c>
      <c r="J290" s="70" t="str">
        <f t="shared" si="138"/>
        <v/>
      </c>
      <c r="K290" s="70" t="str">
        <f t="shared" si="138"/>
        <v/>
      </c>
      <c r="L290" s="70">
        <f t="shared" si="138"/>
        <v>8</v>
      </c>
      <c r="M290" s="70">
        <f t="shared" si="138"/>
        <v>8</v>
      </c>
      <c r="N290" s="70">
        <f t="shared" si="138"/>
        <v>8</v>
      </c>
      <c r="O290" s="70">
        <f t="shared" si="138"/>
        <v>8</v>
      </c>
      <c r="P290" s="70" t="str">
        <f t="shared" si="138"/>
        <v/>
      </c>
      <c r="Q290" s="70" t="str">
        <f t="shared" si="138"/>
        <v/>
      </c>
      <c r="R290" s="70">
        <f t="shared" si="138"/>
        <v>8</v>
      </c>
      <c r="S290" s="70">
        <f t="shared" si="138"/>
        <v>8</v>
      </c>
      <c r="T290" s="70">
        <f t="shared" si="138"/>
        <v>8</v>
      </c>
      <c r="U290" s="70">
        <f t="shared" si="138"/>
        <v>8</v>
      </c>
      <c r="V290" s="70" t="str">
        <f t="shared" si="138"/>
        <v/>
      </c>
      <c r="W290" s="70" t="str">
        <f t="shared" si="138"/>
        <v/>
      </c>
      <c r="X290" s="70">
        <f t="shared" si="138"/>
        <v>8</v>
      </c>
      <c r="Y290" s="70">
        <f t="shared" si="138"/>
        <v>8</v>
      </c>
      <c r="Z290" s="70">
        <f t="shared" si="138"/>
        <v>8</v>
      </c>
      <c r="AA290" s="70">
        <f t="shared" si="138"/>
        <v>8</v>
      </c>
      <c r="AB290" s="70" t="str">
        <f t="shared" si="138"/>
        <v/>
      </c>
      <c r="AC290" s="70" t="str">
        <f t="shared" si="138"/>
        <v/>
      </c>
      <c r="AD290" s="70">
        <f t="shared" si="138"/>
        <v>8</v>
      </c>
      <c r="AE290" s="70">
        <f t="shared" si="138"/>
        <v>8</v>
      </c>
      <c r="AF290" s="70">
        <f t="shared" si="138"/>
        <v>8</v>
      </c>
      <c r="AG290" s="70">
        <f t="shared" si="138"/>
        <v>8</v>
      </c>
      <c r="AH290" s="70"/>
      <c r="AI290" s="70"/>
      <c r="AJ290" s="70"/>
      <c r="AK290" s="162"/>
      <c r="AL290" s="156"/>
      <c r="AM290" s="127"/>
      <c r="AN290" s="130"/>
      <c r="AO290" s="133"/>
      <c r="AP290" s="136"/>
      <c r="AQ290" s="136"/>
      <c r="AR290" s="124"/>
      <c r="AS290" s="124"/>
      <c r="AT290" s="124"/>
      <c r="AU290" s="124"/>
      <c r="AV290" s="124"/>
      <c r="AW290" s="124"/>
      <c r="AX290" s="124"/>
      <c r="AY290" s="95"/>
      <c r="AZ290" s="95"/>
      <c r="BA290" s="98"/>
    </row>
    <row r="291" spans="1:53" ht="12.75" customHeight="1" x14ac:dyDescent="0.25">
      <c r="A291" s="141"/>
      <c r="B291" s="144"/>
      <c r="C291" s="147"/>
      <c r="D291" s="150"/>
      <c r="E291" s="51"/>
      <c r="F291" s="42" t="str">
        <f t="shared" ref="F291:AJ291" si="139">IF(F292&gt;0,"НУ","")</f>
        <v/>
      </c>
      <c r="G291" s="72" t="str">
        <f t="shared" si="139"/>
        <v/>
      </c>
      <c r="H291" s="72" t="str">
        <f t="shared" si="139"/>
        <v/>
      </c>
      <c r="I291" s="72" t="str">
        <f t="shared" si="139"/>
        <v/>
      </c>
      <c r="J291" s="72" t="str">
        <f t="shared" si="139"/>
        <v/>
      </c>
      <c r="K291" s="72" t="str">
        <f t="shared" si="139"/>
        <v/>
      </c>
      <c r="L291" s="72" t="str">
        <f t="shared" si="139"/>
        <v/>
      </c>
      <c r="M291" s="72" t="str">
        <f t="shared" si="139"/>
        <v/>
      </c>
      <c r="N291" s="72" t="str">
        <f t="shared" si="139"/>
        <v/>
      </c>
      <c r="O291" s="72" t="str">
        <f t="shared" si="139"/>
        <v/>
      </c>
      <c r="P291" s="72" t="str">
        <f t="shared" si="139"/>
        <v/>
      </c>
      <c r="Q291" s="72" t="str">
        <f t="shared" si="139"/>
        <v/>
      </c>
      <c r="R291" s="72" t="str">
        <f t="shared" si="139"/>
        <v/>
      </c>
      <c r="S291" s="72" t="str">
        <f t="shared" si="139"/>
        <v/>
      </c>
      <c r="T291" s="72" t="str">
        <f t="shared" si="139"/>
        <v/>
      </c>
      <c r="U291" s="72" t="str">
        <f t="shared" si="139"/>
        <v/>
      </c>
      <c r="V291" s="72" t="str">
        <f t="shared" si="139"/>
        <v/>
      </c>
      <c r="W291" s="72" t="str">
        <f t="shared" si="139"/>
        <v/>
      </c>
      <c r="X291" s="72" t="str">
        <f t="shared" si="139"/>
        <v/>
      </c>
      <c r="Y291" s="72" t="str">
        <f t="shared" si="139"/>
        <v/>
      </c>
      <c r="Z291" s="72" t="str">
        <f t="shared" si="139"/>
        <v/>
      </c>
      <c r="AA291" s="72" t="str">
        <f t="shared" si="139"/>
        <v/>
      </c>
      <c r="AB291" s="72" t="str">
        <f t="shared" si="139"/>
        <v/>
      </c>
      <c r="AC291" s="72" t="str">
        <f t="shared" si="139"/>
        <v/>
      </c>
      <c r="AD291" s="72" t="str">
        <f t="shared" si="139"/>
        <v/>
      </c>
      <c r="AE291" s="72" t="str">
        <f t="shared" si="139"/>
        <v/>
      </c>
      <c r="AF291" s="72" t="str">
        <f t="shared" si="139"/>
        <v/>
      </c>
      <c r="AG291" s="72" t="str">
        <f t="shared" si="139"/>
        <v/>
      </c>
      <c r="AH291" s="72" t="str">
        <f t="shared" si="139"/>
        <v/>
      </c>
      <c r="AI291" s="72" t="str">
        <f t="shared" si="139"/>
        <v/>
      </c>
      <c r="AJ291" s="72" t="str">
        <f t="shared" si="139"/>
        <v/>
      </c>
      <c r="AK291" s="162"/>
      <c r="AL291" s="156"/>
      <c r="AM291" s="127"/>
      <c r="AN291" s="130"/>
      <c r="AO291" s="133"/>
      <c r="AP291" s="136"/>
      <c r="AQ291" s="136"/>
      <c r="AR291" s="124"/>
      <c r="AS291" s="124"/>
      <c r="AT291" s="124"/>
      <c r="AU291" s="124"/>
      <c r="AV291" s="124"/>
      <c r="AW291" s="124"/>
      <c r="AX291" s="124"/>
      <c r="AY291" s="95"/>
      <c r="AZ291" s="95"/>
      <c r="BA291" s="98"/>
    </row>
    <row r="292" spans="1:53" ht="13.5" customHeight="1" thickBot="1" x14ac:dyDescent="0.3">
      <c r="A292" s="142"/>
      <c r="B292" s="145"/>
      <c r="C292" s="148"/>
      <c r="D292" s="151"/>
      <c r="E292" s="52"/>
      <c r="F292" s="47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163"/>
      <c r="AL292" s="157"/>
      <c r="AM292" s="128"/>
      <c r="AN292" s="131"/>
      <c r="AO292" s="134"/>
      <c r="AP292" s="137"/>
      <c r="AQ292" s="137"/>
      <c r="AR292" s="125"/>
      <c r="AS292" s="125"/>
      <c r="AT292" s="125"/>
      <c r="AU292" s="125"/>
      <c r="AV292" s="125"/>
      <c r="AW292" s="125"/>
      <c r="AX292" s="125"/>
      <c r="AY292" s="96"/>
      <c r="AZ292" s="96"/>
      <c r="BA292" s="99"/>
    </row>
    <row r="293" spans="1:53" ht="12.75" customHeight="1" x14ac:dyDescent="0.25">
      <c r="A293" s="140">
        <v>71</v>
      </c>
      <c r="B293" s="143" t="str">
        <f>IFERROR(VLOOKUP($C293,[1]Списки!$A$1:$C$3999,2,0),"")</f>
        <v/>
      </c>
      <c r="C293" s="146"/>
      <c r="D293" s="149" t="str">
        <f>IFERROR(VLOOKUP($C293,[1]Списки!$A$1:$C$3999,3,0),"")</f>
        <v/>
      </c>
      <c r="E293" s="50"/>
      <c r="F293" s="34" t="str">
        <f>VLOOKUP(F$11,[1]Графік!$I$5:$L$32,3,0)</f>
        <v>Р</v>
      </c>
      <c r="G293" s="35" t="str">
        <f>VLOOKUP(G$11,[1]Графік!$I$5:$L$32,3,0)</f>
        <v>Р</v>
      </c>
      <c r="H293" s="35" t="str">
        <f>VLOOKUP(H$11,[1]Графік!$I$5:$L$32,3,0)</f>
        <v>Р</v>
      </c>
      <c r="I293" s="35" t="str">
        <f>VLOOKUP(I$11,[1]Графік!$I$5:$L$32,3,0)</f>
        <v>Р</v>
      </c>
      <c r="J293" s="35" t="str">
        <f>VLOOKUP(J$11,[1]Графік!$I$5:$L$32,3,0)</f>
        <v>ВВ</v>
      </c>
      <c r="K293" s="35" t="str">
        <f>VLOOKUP(K$11,[1]Графік!$I$5:$L$32,3,0)</f>
        <v>ВВ</v>
      </c>
      <c r="L293" s="35" t="str">
        <f>VLOOKUP(L$11,[1]Графік!$I$5:$L$32,3,0)</f>
        <v>Р</v>
      </c>
      <c r="M293" s="35" t="str">
        <f>VLOOKUP(M$11,[1]Графік!$I$5:$L$32,3,0)</f>
        <v>Р</v>
      </c>
      <c r="N293" s="35" t="str">
        <f>VLOOKUP(N$11,[1]Графік!$I$5:$L$32,3,0)</f>
        <v>Р</v>
      </c>
      <c r="O293" s="35" t="str">
        <f>VLOOKUP(O$11,[1]Графік!$I$5:$L$32,3,0)</f>
        <v>Р</v>
      </c>
      <c r="P293" s="35" t="str">
        <f>VLOOKUP(P$11,[1]Графік!$I$5:$L$32,3,0)</f>
        <v>ВВ</v>
      </c>
      <c r="Q293" s="35" t="str">
        <f>VLOOKUP(Q$11,[1]Графік!$I$5:$L$32,3,0)</f>
        <v>ВВ</v>
      </c>
      <c r="R293" s="35" t="str">
        <f>VLOOKUP(R$11,[1]Графік!$I$5:$L$32,3,0)</f>
        <v>Р</v>
      </c>
      <c r="S293" s="35" t="str">
        <f>VLOOKUP(S$11,[1]Графік!$I$5:$L$32,3,0)</f>
        <v>Р</v>
      </c>
      <c r="T293" s="35" t="str">
        <f>VLOOKUP(T$11,[1]Графік!$I$5:$L$32,3,0)</f>
        <v>Р</v>
      </c>
      <c r="U293" s="35" t="str">
        <f>VLOOKUP(U$11,[1]Графік!$I$5:$L$32,3,0)</f>
        <v>Р</v>
      </c>
      <c r="V293" s="35" t="str">
        <f>VLOOKUP(V$11,[1]Графік!$I$5:$L$32,3,0)</f>
        <v>ВВ</v>
      </c>
      <c r="W293" s="35" t="str">
        <f>VLOOKUP(W$11,[1]Графік!$I$5:$L$32,3,0)</f>
        <v>ВВ</v>
      </c>
      <c r="X293" s="35" t="str">
        <f>VLOOKUP(X$11,[1]Графік!$I$5:$L$32,3,0)</f>
        <v>Р</v>
      </c>
      <c r="Y293" s="35" t="str">
        <f>VLOOKUP(Y$11,[1]Графік!$I$5:$L$32,3,0)</f>
        <v>Р</v>
      </c>
      <c r="Z293" s="35" t="str">
        <f>VLOOKUP(Z$11,[1]Графік!$I$5:$L$32,3,0)</f>
        <v>Р</v>
      </c>
      <c r="AA293" s="35" t="str">
        <f>VLOOKUP(AA$11,[1]Графік!$I$5:$L$32,3,0)</f>
        <v>Р</v>
      </c>
      <c r="AB293" s="35" t="str">
        <f>VLOOKUP(AB$11,[1]Графік!$I$5:$L$32,3,0)</f>
        <v>ВВ</v>
      </c>
      <c r="AC293" s="35" t="str">
        <f>VLOOKUP(AC$11,[1]Графік!$I$5:$L$32,3,0)</f>
        <v>ВВ</v>
      </c>
      <c r="AD293" s="35" t="str">
        <f>VLOOKUP(AD$11,[1]Графік!$I$5:$L$32,3,0)</f>
        <v>Р</v>
      </c>
      <c r="AE293" s="35" t="str">
        <f>VLOOKUP(AE$11,[1]Графік!$I$5:$L$32,3,0)</f>
        <v>Р</v>
      </c>
      <c r="AF293" s="35" t="str">
        <f>VLOOKUP(AF$11,[1]Графік!$I$5:$L$32,3,0)</f>
        <v>Р</v>
      </c>
      <c r="AG293" s="35" t="str">
        <f>VLOOKUP(AG$11,[1]Графік!$I$5:$L$32,3,0)</f>
        <v>Р</v>
      </c>
      <c r="AH293" s="35"/>
      <c r="AI293" s="35"/>
      <c r="AJ293" s="35"/>
      <c r="AK293" s="162">
        <f ca="1">SUMIF($F293:$AJ296,"Р",$F294:$AJ294)</f>
        <v>160</v>
      </c>
      <c r="AL293" s="156">
        <f ca="1">SUMIF($F295:$AJ296,"НУ",$F296:$AJ296)</f>
        <v>0</v>
      </c>
      <c r="AM293" s="127">
        <f ca="1">SUMIF(F293:AJ296,"РВ",F294:AJ294)</f>
        <v>0</v>
      </c>
      <c r="AN293" s="130">
        <f ca="1">AK293+AL293+AM293</f>
        <v>160</v>
      </c>
      <c r="AO293" s="133">
        <f ca="1">AK293/8</f>
        <v>20</v>
      </c>
      <c r="AP293" s="136">
        <f>COUNTIF($F293:$AJ296,"=ВВ")</f>
        <v>8</v>
      </c>
      <c r="AQ293" s="136">
        <f>COUNTIF($F293:$AJ296,"=В")</f>
        <v>0</v>
      </c>
      <c r="AR293" s="124">
        <f>COUNTIF($F293:$AJ296,"=НА")</f>
        <v>0</v>
      </c>
      <c r="AS293" s="124">
        <f>COUNTIF(F293:AJ296,"=ТН")</f>
        <v>0</v>
      </c>
      <c r="AT293" s="124">
        <f>COUNTIF($F293:$AJ296,"=ВД")</f>
        <v>0</v>
      </c>
      <c r="AU293" s="124">
        <f>COUNTIF($F293:$AJ296,"=ВП")</f>
        <v>0</v>
      </c>
      <c r="AV293" s="124">
        <f>COUNTIF($F293:$AJ296,"=ДД")</f>
        <v>0</v>
      </c>
      <c r="AW293" s="124">
        <f>COUNTIF($F293:$AJ296,"=П")</f>
        <v>0</v>
      </c>
      <c r="AX293" s="124">
        <f>COUNTIF($F293:$AJ296,"=ПР")</f>
        <v>0</v>
      </c>
      <c r="AY293" s="95">
        <f>COUNTIF($F293:$AJ296,"=І")</f>
        <v>0</v>
      </c>
      <c r="AZ293" s="95">
        <f>COUNTIF($F293:$AJ296,"=НЗ")</f>
        <v>0</v>
      </c>
      <c r="BA293" s="97" t="str">
        <f>IF(C293&gt;1,[1]Графік!$L$36,"")</f>
        <v/>
      </c>
    </row>
    <row r="294" spans="1:53" ht="12.75" customHeight="1" x14ac:dyDescent="0.25">
      <c r="A294" s="141"/>
      <c r="B294" s="144"/>
      <c r="C294" s="147"/>
      <c r="D294" s="150"/>
      <c r="E294" s="51"/>
      <c r="F294" s="38">
        <f t="shared" ref="F294:AG294" si="140">IF(F293="Р",8,"")</f>
        <v>8</v>
      </c>
      <c r="G294" s="70">
        <f t="shared" si="140"/>
        <v>8</v>
      </c>
      <c r="H294" s="70">
        <f t="shared" si="140"/>
        <v>8</v>
      </c>
      <c r="I294" s="70">
        <f t="shared" si="140"/>
        <v>8</v>
      </c>
      <c r="J294" s="70" t="str">
        <f t="shared" si="140"/>
        <v/>
      </c>
      <c r="K294" s="70" t="str">
        <f t="shared" si="140"/>
        <v/>
      </c>
      <c r="L294" s="70">
        <f t="shared" si="140"/>
        <v>8</v>
      </c>
      <c r="M294" s="70">
        <f t="shared" si="140"/>
        <v>8</v>
      </c>
      <c r="N294" s="70">
        <f t="shared" si="140"/>
        <v>8</v>
      </c>
      <c r="O294" s="70">
        <f t="shared" si="140"/>
        <v>8</v>
      </c>
      <c r="P294" s="70" t="str">
        <f t="shared" si="140"/>
        <v/>
      </c>
      <c r="Q294" s="70" t="str">
        <f t="shared" si="140"/>
        <v/>
      </c>
      <c r="R294" s="70">
        <f t="shared" si="140"/>
        <v>8</v>
      </c>
      <c r="S294" s="70">
        <f t="shared" si="140"/>
        <v>8</v>
      </c>
      <c r="T294" s="70">
        <f t="shared" si="140"/>
        <v>8</v>
      </c>
      <c r="U294" s="70">
        <f t="shared" si="140"/>
        <v>8</v>
      </c>
      <c r="V294" s="70" t="str">
        <f t="shared" si="140"/>
        <v/>
      </c>
      <c r="W294" s="70" t="str">
        <f t="shared" si="140"/>
        <v/>
      </c>
      <c r="X294" s="70">
        <f t="shared" si="140"/>
        <v>8</v>
      </c>
      <c r="Y294" s="70">
        <f t="shared" si="140"/>
        <v>8</v>
      </c>
      <c r="Z294" s="70">
        <f t="shared" si="140"/>
        <v>8</v>
      </c>
      <c r="AA294" s="70">
        <f t="shared" si="140"/>
        <v>8</v>
      </c>
      <c r="AB294" s="70" t="str">
        <f t="shared" si="140"/>
        <v/>
      </c>
      <c r="AC294" s="70" t="str">
        <f t="shared" si="140"/>
        <v/>
      </c>
      <c r="AD294" s="70">
        <f t="shared" si="140"/>
        <v>8</v>
      </c>
      <c r="AE294" s="70">
        <f t="shared" si="140"/>
        <v>8</v>
      </c>
      <c r="AF294" s="70">
        <f t="shared" si="140"/>
        <v>8</v>
      </c>
      <c r="AG294" s="70">
        <f t="shared" si="140"/>
        <v>8</v>
      </c>
      <c r="AH294" s="70"/>
      <c r="AI294" s="70"/>
      <c r="AJ294" s="70"/>
      <c r="AK294" s="162"/>
      <c r="AL294" s="156"/>
      <c r="AM294" s="127"/>
      <c r="AN294" s="130"/>
      <c r="AO294" s="133"/>
      <c r="AP294" s="136"/>
      <c r="AQ294" s="136"/>
      <c r="AR294" s="124"/>
      <c r="AS294" s="124"/>
      <c r="AT294" s="124"/>
      <c r="AU294" s="124"/>
      <c r="AV294" s="124"/>
      <c r="AW294" s="124"/>
      <c r="AX294" s="124"/>
      <c r="AY294" s="95"/>
      <c r="AZ294" s="95"/>
      <c r="BA294" s="98"/>
    </row>
    <row r="295" spans="1:53" ht="12.75" customHeight="1" x14ac:dyDescent="0.25">
      <c r="A295" s="141"/>
      <c r="B295" s="144"/>
      <c r="C295" s="147"/>
      <c r="D295" s="150"/>
      <c r="E295" s="51"/>
      <c r="F295" s="42" t="str">
        <f t="shared" ref="F295:AJ295" si="141">IF(F296&gt;0,"НУ","")</f>
        <v/>
      </c>
      <c r="G295" s="72" t="str">
        <f t="shared" si="141"/>
        <v/>
      </c>
      <c r="H295" s="72" t="str">
        <f t="shared" si="141"/>
        <v/>
      </c>
      <c r="I295" s="72" t="str">
        <f t="shared" si="141"/>
        <v/>
      </c>
      <c r="J295" s="72" t="str">
        <f t="shared" si="141"/>
        <v/>
      </c>
      <c r="K295" s="72" t="str">
        <f t="shared" si="141"/>
        <v/>
      </c>
      <c r="L295" s="72" t="str">
        <f t="shared" si="141"/>
        <v/>
      </c>
      <c r="M295" s="72" t="str">
        <f t="shared" si="141"/>
        <v/>
      </c>
      <c r="N295" s="72" t="str">
        <f t="shared" si="141"/>
        <v/>
      </c>
      <c r="O295" s="72" t="str">
        <f t="shared" si="141"/>
        <v/>
      </c>
      <c r="P295" s="72" t="str">
        <f t="shared" si="141"/>
        <v/>
      </c>
      <c r="Q295" s="72" t="str">
        <f t="shared" si="141"/>
        <v/>
      </c>
      <c r="R295" s="72" t="str">
        <f t="shared" si="141"/>
        <v/>
      </c>
      <c r="S295" s="72" t="str">
        <f t="shared" si="141"/>
        <v/>
      </c>
      <c r="T295" s="72" t="str">
        <f t="shared" si="141"/>
        <v/>
      </c>
      <c r="U295" s="72" t="str">
        <f t="shared" si="141"/>
        <v/>
      </c>
      <c r="V295" s="72" t="str">
        <f t="shared" si="141"/>
        <v/>
      </c>
      <c r="W295" s="72" t="str">
        <f t="shared" si="141"/>
        <v/>
      </c>
      <c r="X295" s="72" t="str">
        <f t="shared" si="141"/>
        <v/>
      </c>
      <c r="Y295" s="72" t="str">
        <f t="shared" si="141"/>
        <v/>
      </c>
      <c r="Z295" s="72" t="str">
        <f t="shared" si="141"/>
        <v/>
      </c>
      <c r="AA295" s="72" t="str">
        <f t="shared" si="141"/>
        <v/>
      </c>
      <c r="AB295" s="72" t="str">
        <f t="shared" si="141"/>
        <v/>
      </c>
      <c r="AC295" s="72" t="str">
        <f t="shared" si="141"/>
        <v/>
      </c>
      <c r="AD295" s="72" t="str">
        <f t="shared" si="141"/>
        <v/>
      </c>
      <c r="AE295" s="72" t="str">
        <f t="shared" si="141"/>
        <v/>
      </c>
      <c r="AF295" s="72" t="str">
        <f t="shared" si="141"/>
        <v/>
      </c>
      <c r="AG295" s="72" t="str">
        <f t="shared" si="141"/>
        <v/>
      </c>
      <c r="AH295" s="72" t="str">
        <f t="shared" si="141"/>
        <v/>
      </c>
      <c r="AI295" s="72" t="str">
        <f t="shared" si="141"/>
        <v/>
      </c>
      <c r="AJ295" s="72" t="str">
        <f t="shared" si="141"/>
        <v/>
      </c>
      <c r="AK295" s="162"/>
      <c r="AL295" s="156"/>
      <c r="AM295" s="127"/>
      <c r="AN295" s="130"/>
      <c r="AO295" s="133"/>
      <c r="AP295" s="136"/>
      <c r="AQ295" s="136"/>
      <c r="AR295" s="124"/>
      <c r="AS295" s="124"/>
      <c r="AT295" s="124"/>
      <c r="AU295" s="124"/>
      <c r="AV295" s="124"/>
      <c r="AW295" s="124"/>
      <c r="AX295" s="124"/>
      <c r="AY295" s="95"/>
      <c r="AZ295" s="95"/>
      <c r="BA295" s="98"/>
    </row>
    <row r="296" spans="1:53" ht="13.5" customHeight="1" thickBot="1" x14ac:dyDescent="0.3">
      <c r="A296" s="142"/>
      <c r="B296" s="145"/>
      <c r="C296" s="148"/>
      <c r="D296" s="151"/>
      <c r="E296" s="52"/>
      <c r="F296" s="47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163"/>
      <c r="AL296" s="157"/>
      <c r="AM296" s="128"/>
      <c r="AN296" s="131"/>
      <c r="AO296" s="134"/>
      <c r="AP296" s="137"/>
      <c r="AQ296" s="137"/>
      <c r="AR296" s="125"/>
      <c r="AS296" s="125"/>
      <c r="AT296" s="125"/>
      <c r="AU296" s="125"/>
      <c r="AV296" s="125"/>
      <c r="AW296" s="125"/>
      <c r="AX296" s="125"/>
      <c r="AY296" s="96"/>
      <c r="AZ296" s="96"/>
      <c r="BA296" s="99"/>
    </row>
    <row r="297" spans="1:53" ht="12.75" customHeight="1" x14ac:dyDescent="0.25">
      <c r="A297" s="140">
        <v>72</v>
      </c>
      <c r="B297" s="143" t="str">
        <f>IFERROR(VLOOKUP($C297,[1]Списки!$A$1:$C$3999,2,0),"")</f>
        <v/>
      </c>
      <c r="C297" s="146"/>
      <c r="D297" s="149" t="str">
        <f>IFERROR(VLOOKUP($C297,[1]Списки!$A$1:$C$3999,3,0),"")</f>
        <v/>
      </c>
      <c r="E297" s="50"/>
      <c r="F297" s="34" t="str">
        <f>VLOOKUP(F$11,[1]Графік!$I$5:$L$32,3,0)</f>
        <v>Р</v>
      </c>
      <c r="G297" s="35" t="str">
        <f>VLOOKUP(G$11,[1]Графік!$I$5:$L$32,3,0)</f>
        <v>Р</v>
      </c>
      <c r="H297" s="35" t="str">
        <f>VLOOKUP(H$11,[1]Графік!$I$5:$L$32,3,0)</f>
        <v>Р</v>
      </c>
      <c r="I297" s="35" t="str">
        <f>VLOOKUP(I$11,[1]Графік!$I$5:$L$32,3,0)</f>
        <v>Р</v>
      </c>
      <c r="J297" s="35" t="str">
        <f>VLOOKUP(J$11,[1]Графік!$I$5:$L$32,3,0)</f>
        <v>ВВ</v>
      </c>
      <c r="K297" s="35" t="str">
        <f>VLOOKUP(K$11,[1]Графік!$I$5:$L$32,3,0)</f>
        <v>ВВ</v>
      </c>
      <c r="L297" s="35" t="str">
        <f>VLOOKUP(L$11,[1]Графік!$I$5:$L$32,3,0)</f>
        <v>Р</v>
      </c>
      <c r="M297" s="35" t="str">
        <f>VLOOKUP(M$11,[1]Графік!$I$5:$L$32,3,0)</f>
        <v>Р</v>
      </c>
      <c r="N297" s="35" t="str">
        <f>VLOOKUP(N$11,[1]Графік!$I$5:$L$32,3,0)</f>
        <v>Р</v>
      </c>
      <c r="O297" s="35" t="str">
        <f>VLOOKUP(O$11,[1]Графік!$I$5:$L$32,3,0)</f>
        <v>Р</v>
      </c>
      <c r="P297" s="35" t="str">
        <f>VLOOKUP(P$11,[1]Графік!$I$5:$L$32,3,0)</f>
        <v>ВВ</v>
      </c>
      <c r="Q297" s="35" t="str">
        <f>VLOOKUP(Q$11,[1]Графік!$I$5:$L$32,3,0)</f>
        <v>ВВ</v>
      </c>
      <c r="R297" s="35" t="str">
        <f>VLOOKUP(R$11,[1]Графік!$I$5:$L$32,3,0)</f>
        <v>Р</v>
      </c>
      <c r="S297" s="35" t="str">
        <f>VLOOKUP(S$11,[1]Графік!$I$5:$L$32,3,0)</f>
        <v>Р</v>
      </c>
      <c r="T297" s="35" t="str">
        <f>VLOOKUP(T$11,[1]Графік!$I$5:$L$32,3,0)</f>
        <v>Р</v>
      </c>
      <c r="U297" s="35" t="str">
        <f>VLOOKUP(U$11,[1]Графік!$I$5:$L$32,3,0)</f>
        <v>Р</v>
      </c>
      <c r="V297" s="35" t="str">
        <f>VLOOKUP(V$11,[1]Графік!$I$5:$L$32,3,0)</f>
        <v>ВВ</v>
      </c>
      <c r="W297" s="35" t="str">
        <f>VLOOKUP(W$11,[1]Графік!$I$5:$L$32,3,0)</f>
        <v>ВВ</v>
      </c>
      <c r="X297" s="35" t="str">
        <f>VLOOKUP(X$11,[1]Графік!$I$5:$L$32,3,0)</f>
        <v>Р</v>
      </c>
      <c r="Y297" s="35" t="str">
        <f>VLOOKUP(Y$11,[1]Графік!$I$5:$L$32,3,0)</f>
        <v>Р</v>
      </c>
      <c r="Z297" s="35" t="str">
        <f>VLOOKUP(Z$11,[1]Графік!$I$5:$L$32,3,0)</f>
        <v>Р</v>
      </c>
      <c r="AA297" s="35" t="str">
        <f>VLOOKUP(AA$11,[1]Графік!$I$5:$L$32,3,0)</f>
        <v>Р</v>
      </c>
      <c r="AB297" s="35" t="str">
        <f>VLOOKUP(AB$11,[1]Графік!$I$5:$L$32,3,0)</f>
        <v>ВВ</v>
      </c>
      <c r="AC297" s="35" t="str">
        <f>VLOOKUP(AC$11,[1]Графік!$I$5:$L$32,3,0)</f>
        <v>ВВ</v>
      </c>
      <c r="AD297" s="35" t="str">
        <f>VLOOKUP(AD$11,[1]Графік!$I$5:$L$32,3,0)</f>
        <v>Р</v>
      </c>
      <c r="AE297" s="35" t="str">
        <f>VLOOKUP(AE$11,[1]Графік!$I$5:$L$32,3,0)</f>
        <v>Р</v>
      </c>
      <c r="AF297" s="35" t="str">
        <f>VLOOKUP(AF$11,[1]Графік!$I$5:$L$32,3,0)</f>
        <v>Р</v>
      </c>
      <c r="AG297" s="35" t="str">
        <f>VLOOKUP(AG$11,[1]Графік!$I$5:$L$32,3,0)</f>
        <v>Р</v>
      </c>
      <c r="AH297" s="35"/>
      <c r="AI297" s="35"/>
      <c r="AJ297" s="35"/>
      <c r="AK297" s="162">
        <f ca="1">SUMIF($F297:$AJ300,"Р",$F298:$AJ298)</f>
        <v>160</v>
      </c>
      <c r="AL297" s="156">
        <f ca="1">SUMIF($F299:$AJ300,"НУ",$F300:$AJ300)</f>
        <v>0</v>
      </c>
      <c r="AM297" s="127">
        <f ca="1">SUMIF(F297:AJ300,"РВ",F298:AJ298)</f>
        <v>0</v>
      </c>
      <c r="AN297" s="130">
        <f ca="1">AK297+AL297+AM297</f>
        <v>160</v>
      </c>
      <c r="AO297" s="133">
        <f ca="1">AK297/8</f>
        <v>20</v>
      </c>
      <c r="AP297" s="136">
        <f>COUNTIF($F297:$AJ300,"=ВВ")</f>
        <v>8</v>
      </c>
      <c r="AQ297" s="136">
        <f>COUNTIF($F297:$AJ300,"=В")</f>
        <v>0</v>
      </c>
      <c r="AR297" s="124">
        <f>COUNTIF($F297:$AJ300,"=НА")</f>
        <v>0</v>
      </c>
      <c r="AS297" s="124">
        <f>COUNTIF(F297:AJ300,"=ТН")</f>
        <v>0</v>
      </c>
      <c r="AT297" s="124">
        <f>COUNTIF($F297:$AJ300,"=ВД")</f>
        <v>0</v>
      </c>
      <c r="AU297" s="124">
        <f>COUNTIF($F297:$AJ300,"=ВП")</f>
        <v>0</v>
      </c>
      <c r="AV297" s="124">
        <f>COUNTIF($F297:$AJ300,"=ДД")</f>
        <v>0</v>
      </c>
      <c r="AW297" s="124">
        <f>COUNTIF($F297:$AJ300,"=П")</f>
        <v>0</v>
      </c>
      <c r="AX297" s="124">
        <f>COUNTIF($F297:$AJ300,"=ПР")</f>
        <v>0</v>
      </c>
      <c r="AY297" s="95">
        <f>COUNTIF($F297:$AJ300,"=І")</f>
        <v>0</v>
      </c>
      <c r="AZ297" s="95">
        <f>COUNTIF($F297:$AJ300,"=НЗ")</f>
        <v>0</v>
      </c>
      <c r="BA297" s="97" t="str">
        <f>IF(C297&gt;1,[1]Графік!$L$36,"")</f>
        <v/>
      </c>
    </row>
    <row r="298" spans="1:53" ht="12.75" customHeight="1" x14ac:dyDescent="0.25">
      <c r="A298" s="141"/>
      <c r="B298" s="144"/>
      <c r="C298" s="147"/>
      <c r="D298" s="150"/>
      <c r="E298" s="51"/>
      <c r="F298" s="38">
        <f t="shared" ref="F298:AG298" si="142">IF(F297="Р",8,"")</f>
        <v>8</v>
      </c>
      <c r="G298" s="70">
        <f t="shared" si="142"/>
        <v>8</v>
      </c>
      <c r="H298" s="70">
        <f t="shared" si="142"/>
        <v>8</v>
      </c>
      <c r="I298" s="70">
        <f t="shared" si="142"/>
        <v>8</v>
      </c>
      <c r="J298" s="70" t="str">
        <f t="shared" si="142"/>
        <v/>
      </c>
      <c r="K298" s="70" t="str">
        <f t="shared" si="142"/>
        <v/>
      </c>
      <c r="L298" s="70">
        <f t="shared" si="142"/>
        <v>8</v>
      </c>
      <c r="M298" s="70">
        <f t="shared" si="142"/>
        <v>8</v>
      </c>
      <c r="N298" s="70">
        <f t="shared" si="142"/>
        <v>8</v>
      </c>
      <c r="O298" s="70">
        <f t="shared" si="142"/>
        <v>8</v>
      </c>
      <c r="P298" s="70" t="str">
        <f t="shared" si="142"/>
        <v/>
      </c>
      <c r="Q298" s="70" t="str">
        <f t="shared" si="142"/>
        <v/>
      </c>
      <c r="R298" s="70">
        <f t="shared" si="142"/>
        <v>8</v>
      </c>
      <c r="S298" s="70">
        <f t="shared" si="142"/>
        <v>8</v>
      </c>
      <c r="T298" s="70">
        <f t="shared" si="142"/>
        <v>8</v>
      </c>
      <c r="U298" s="70">
        <f t="shared" si="142"/>
        <v>8</v>
      </c>
      <c r="V298" s="70" t="str">
        <f t="shared" si="142"/>
        <v/>
      </c>
      <c r="W298" s="70" t="str">
        <f t="shared" si="142"/>
        <v/>
      </c>
      <c r="X298" s="70">
        <f t="shared" si="142"/>
        <v>8</v>
      </c>
      <c r="Y298" s="70">
        <f t="shared" si="142"/>
        <v>8</v>
      </c>
      <c r="Z298" s="70">
        <f t="shared" si="142"/>
        <v>8</v>
      </c>
      <c r="AA298" s="70">
        <f t="shared" si="142"/>
        <v>8</v>
      </c>
      <c r="AB298" s="70" t="str">
        <f t="shared" si="142"/>
        <v/>
      </c>
      <c r="AC298" s="70" t="str">
        <f t="shared" si="142"/>
        <v/>
      </c>
      <c r="AD298" s="70">
        <f t="shared" si="142"/>
        <v>8</v>
      </c>
      <c r="AE298" s="70">
        <f t="shared" si="142"/>
        <v>8</v>
      </c>
      <c r="AF298" s="70">
        <f t="shared" si="142"/>
        <v>8</v>
      </c>
      <c r="AG298" s="70">
        <f t="shared" si="142"/>
        <v>8</v>
      </c>
      <c r="AH298" s="70"/>
      <c r="AI298" s="70"/>
      <c r="AJ298" s="70"/>
      <c r="AK298" s="162"/>
      <c r="AL298" s="156"/>
      <c r="AM298" s="127"/>
      <c r="AN298" s="130"/>
      <c r="AO298" s="133"/>
      <c r="AP298" s="136"/>
      <c r="AQ298" s="136"/>
      <c r="AR298" s="124"/>
      <c r="AS298" s="124"/>
      <c r="AT298" s="124"/>
      <c r="AU298" s="124"/>
      <c r="AV298" s="124"/>
      <c r="AW298" s="124"/>
      <c r="AX298" s="124"/>
      <c r="AY298" s="95"/>
      <c r="AZ298" s="95"/>
      <c r="BA298" s="98"/>
    </row>
    <row r="299" spans="1:53" ht="12.75" customHeight="1" x14ac:dyDescent="0.25">
      <c r="A299" s="141"/>
      <c r="B299" s="144"/>
      <c r="C299" s="147"/>
      <c r="D299" s="150"/>
      <c r="E299" s="51"/>
      <c r="F299" s="42" t="str">
        <f t="shared" ref="F299:AJ299" si="143">IF(F300&gt;0,"НУ","")</f>
        <v/>
      </c>
      <c r="G299" s="72" t="str">
        <f t="shared" si="143"/>
        <v/>
      </c>
      <c r="H299" s="72" t="str">
        <f t="shared" si="143"/>
        <v/>
      </c>
      <c r="I299" s="72" t="str">
        <f t="shared" si="143"/>
        <v/>
      </c>
      <c r="J299" s="72" t="str">
        <f t="shared" si="143"/>
        <v/>
      </c>
      <c r="K299" s="72" t="str">
        <f t="shared" si="143"/>
        <v/>
      </c>
      <c r="L299" s="72" t="str">
        <f t="shared" si="143"/>
        <v/>
      </c>
      <c r="M299" s="72" t="str">
        <f t="shared" si="143"/>
        <v/>
      </c>
      <c r="N299" s="72" t="str">
        <f t="shared" si="143"/>
        <v/>
      </c>
      <c r="O299" s="72" t="str">
        <f t="shared" si="143"/>
        <v/>
      </c>
      <c r="P299" s="72" t="str">
        <f t="shared" si="143"/>
        <v/>
      </c>
      <c r="Q299" s="72" t="str">
        <f t="shared" si="143"/>
        <v/>
      </c>
      <c r="R299" s="72" t="str">
        <f t="shared" si="143"/>
        <v/>
      </c>
      <c r="S299" s="72" t="str">
        <f t="shared" si="143"/>
        <v/>
      </c>
      <c r="T299" s="72" t="str">
        <f t="shared" si="143"/>
        <v/>
      </c>
      <c r="U299" s="72" t="str">
        <f t="shared" si="143"/>
        <v/>
      </c>
      <c r="V299" s="72" t="str">
        <f t="shared" si="143"/>
        <v/>
      </c>
      <c r="W299" s="72" t="str">
        <f t="shared" si="143"/>
        <v/>
      </c>
      <c r="X299" s="72" t="str">
        <f t="shared" si="143"/>
        <v/>
      </c>
      <c r="Y299" s="72" t="str">
        <f t="shared" si="143"/>
        <v/>
      </c>
      <c r="Z299" s="72" t="str">
        <f t="shared" si="143"/>
        <v/>
      </c>
      <c r="AA299" s="72" t="str">
        <f t="shared" si="143"/>
        <v/>
      </c>
      <c r="AB299" s="72" t="str">
        <f t="shared" si="143"/>
        <v/>
      </c>
      <c r="AC299" s="72" t="str">
        <f t="shared" si="143"/>
        <v/>
      </c>
      <c r="AD299" s="72" t="str">
        <f t="shared" si="143"/>
        <v/>
      </c>
      <c r="AE299" s="72" t="str">
        <f t="shared" si="143"/>
        <v/>
      </c>
      <c r="AF299" s="72" t="str">
        <f t="shared" si="143"/>
        <v/>
      </c>
      <c r="AG299" s="72" t="str">
        <f t="shared" si="143"/>
        <v/>
      </c>
      <c r="AH299" s="72" t="str">
        <f t="shared" si="143"/>
        <v/>
      </c>
      <c r="AI299" s="72" t="str">
        <f t="shared" si="143"/>
        <v/>
      </c>
      <c r="AJ299" s="72" t="str">
        <f t="shared" si="143"/>
        <v/>
      </c>
      <c r="AK299" s="162"/>
      <c r="AL299" s="156"/>
      <c r="AM299" s="127"/>
      <c r="AN299" s="130"/>
      <c r="AO299" s="133"/>
      <c r="AP299" s="136"/>
      <c r="AQ299" s="136"/>
      <c r="AR299" s="124"/>
      <c r="AS299" s="124"/>
      <c r="AT299" s="124"/>
      <c r="AU299" s="124"/>
      <c r="AV299" s="124"/>
      <c r="AW299" s="124"/>
      <c r="AX299" s="124"/>
      <c r="AY299" s="95"/>
      <c r="AZ299" s="95"/>
      <c r="BA299" s="98"/>
    </row>
    <row r="300" spans="1:53" ht="13.5" customHeight="1" thickBot="1" x14ac:dyDescent="0.3">
      <c r="A300" s="142"/>
      <c r="B300" s="145"/>
      <c r="C300" s="148"/>
      <c r="D300" s="151"/>
      <c r="E300" s="52"/>
      <c r="F300" s="47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163"/>
      <c r="AL300" s="157"/>
      <c r="AM300" s="128"/>
      <c r="AN300" s="131"/>
      <c r="AO300" s="134"/>
      <c r="AP300" s="137"/>
      <c r="AQ300" s="137"/>
      <c r="AR300" s="125"/>
      <c r="AS300" s="125"/>
      <c r="AT300" s="125"/>
      <c r="AU300" s="125"/>
      <c r="AV300" s="125"/>
      <c r="AW300" s="125"/>
      <c r="AX300" s="125"/>
      <c r="AY300" s="96"/>
      <c r="AZ300" s="96"/>
      <c r="BA300" s="99"/>
    </row>
    <row r="301" spans="1:53" ht="12.75" customHeight="1" x14ac:dyDescent="0.25">
      <c r="A301" s="140">
        <v>73</v>
      </c>
      <c r="B301" s="143" t="str">
        <f>IFERROR(VLOOKUP($C301,[1]Списки!$A$1:$C$3999,2,0),"")</f>
        <v/>
      </c>
      <c r="C301" s="146"/>
      <c r="D301" s="149" t="str">
        <f>IFERROR(VLOOKUP($C301,[1]Списки!$A$1:$C$3999,3,0),"")</f>
        <v/>
      </c>
      <c r="E301" s="50"/>
      <c r="F301" s="34" t="str">
        <f>VLOOKUP(F$11,[1]Графік!$I$5:$L$32,3,0)</f>
        <v>Р</v>
      </c>
      <c r="G301" s="35" t="str">
        <f>VLOOKUP(G$11,[1]Графік!$I$5:$L$32,3,0)</f>
        <v>Р</v>
      </c>
      <c r="H301" s="35" t="str">
        <f>VLOOKUP(H$11,[1]Графік!$I$5:$L$32,3,0)</f>
        <v>Р</v>
      </c>
      <c r="I301" s="35" t="str">
        <f>VLOOKUP(I$11,[1]Графік!$I$5:$L$32,3,0)</f>
        <v>Р</v>
      </c>
      <c r="J301" s="35" t="str">
        <f>VLOOKUP(J$11,[1]Графік!$I$5:$L$32,3,0)</f>
        <v>ВВ</v>
      </c>
      <c r="K301" s="35" t="str">
        <f>VLOOKUP(K$11,[1]Графік!$I$5:$L$32,3,0)</f>
        <v>ВВ</v>
      </c>
      <c r="L301" s="35" t="str">
        <f>VLOOKUP(L$11,[1]Графік!$I$5:$L$32,3,0)</f>
        <v>Р</v>
      </c>
      <c r="M301" s="35" t="str">
        <f>VLOOKUP(M$11,[1]Графік!$I$5:$L$32,3,0)</f>
        <v>Р</v>
      </c>
      <c r="N301" s="35" t="str">
        <f>VLOOKUP(N$11,[1]Графік!$I$5:$L$32,3,0)</f>
        <v>Р</v>
      </c>
      <c r="O301" s="35" t="str">
        <f>VLOOKUP(O$11,[1]Графік!$I$5:$L$32,3,0)</f>
        <v>Р</v>
      </c>
      <c r="P301" s="35" t="str">
        <f>VLOOKUP(P$11,[1]Графік!$I$5:$L$32,3,0)</f>
        <v>ВВ</v>
      </c>
      <c r="Q301" s="35" t="str">
        <f>VLOOKUP(Q$11,[1]Графік!$I$5:$L$32,3,0)</f>
        <v>ВВ</v>
      </c>
      <c r="R301" s="35" t="str">
        <f>VLOOKUP(R$11,[1]Графік!$I$5:$L$32,3,0)</f>
        <v>Р</v>
      </c>
      <c r="S301" s="35" t="str">
        <f>VLOOKUP(S$11,[1]Графік!$I$5:$L$32,3,0)</f>
        <v>Р</v>
      </c>
      <c r="T301" s="35" t="str">
        <f>VLOOKUP(T$11,[1]Графік!$I$5:$L$32,3,0)</f>
        <v>Р</v>
      </c>
      <c r="U301" s="35" t="str">
        <f>VLOOKUP(U$11,[1]Графік!$I$5:$L$32,3,0)</f>
        <v>Р</v>
      </c>
      <c r="V301" s="35" t="str">
        <f>VLOOKUP(V$11,[1]Графік!$I$5:$L$32,3,0)</f>
        <v>ВВ</v>
      </c>
      <c r="W301" s="35" t="str">
        <f>VLOOKUP(W$11,[1]Графік!$I$5:$L$32,3,0)</f>
        <v>ВВ</v>
      </c>
      <c r="X301" s="35" t="str">
        <f>VLOOKUP(X$11,[1]Графік!$I$5:$L$32,3,0)</f>
        <v>Р</v>
      </c>
      <c r="Y301" s="35" t="str">
        <f>VLOOKUP(Y$11,[1]Графік!$I$5:$L$32,3,0)</f>
        <v>Р</v>
      </c>
      <c r="Z301" s="35" t="str">
        <f>VLOOKUP(Z$11,[1]Графік!$I$5:$L$32,3,0)</f>
        <v>Р</v>
      </c>
      <c r="AA301" s="35" t="str">
        <f>VLOOKUP(AA$11,[1]Графік!$I$5:$L$32,3,0)</f>
        <v>Р</v>
      </c>
      <c r="AB301" s="35" t="str">
        <f>VLOOKUP(AB$11,[1]Графік!$I$5:$L$32,3,0)</f>
        <v>ВВ</v>
      </c>
      <c r="AC301" s="35" t="str">
        <f>VLOOKUP(AC$11,[1]Графік!$I$5:$L$32,3,0)</f>
        <v>ВВ</v>
      </c>
      <c r="AD301" s="35" t="str">
        <f>VLOOKUP(AD$11,[1]Графік!$I$5:$L$32,3,0)</f>
        <v>Р</v>
      </c>
      <c r="AE301" s="35" t="str">
        <f>VLOOKUP(AE$11,[1]Графік!$I$5:$L$32,3,0)</f>
        <v>Р</v>
      </c>
      <c r="AF301" s="35" t="str">
        <f>VLOOKUP(AF$11,[1]Графік!$I$5:$L$32,3,0)</f>
        <v>Р</v>
      </c>
      <c r="AG301" s="35" t="str">
        <f>VLOOKUP(AG$11,[1]Графік!$I$5:$L$32,3,0)</f>
        <v>Р</v>
      </c>
      <c r="AH301" s="35"/>
      <c r="AI301" s="35"/>
      <c r="AJ301" s="35"/>
      <c r="AK301" s="162">
        <f ca="1">SUMIF($F301:$AJ304,"Р",$F302:$AJ302)</f>
        <v>160</v>
      </c>
      <c r="AL301" s="156">
        <f ca="1">SUMIF($F303:$AJ304,"НУ",$F304:$AJ304)</f>
        <v>0</v>
      </c>
      <c r="AM301" s="127">
        <f ca="1">SUMIF(F301:AJ304,"РВ",F302:AJ302)</f>
        <v>0</v>
      </c>
      <c r="AN301" s="130">
        <f ca="1">AK301+AL301+AM301</f>
        <v>160</v>
      </c>
      <c r="AO301" s="133">
        <f ca="1">AK301/8</f>
        <v>20</v>
      </c>
      <c r="AP301" s="136">
        <f>COUNTIF($F301:$AJ304,"=ВВ")</f>
        <v>8</v>
      </c>
      <c r="AQ301" s="136">
        <f>COUNTIF($F301:$AJ304,"=В")</f>
        <v>0</v>
      </c>
      <c r="AR301" s="124">
        <f>COUNTIF($F301:$AJ304,"=НА")</f>
        <v>0</v>
      </c>
      <c r="AS301" s="124">
        <f>COUNTIF(F301:AJ304,"=ТН")</f>
        <v>0</v>
      </c>
      <c r="AT301" s="124">
        <f>COUNTIF($F301:$AJ304,"=ВД")</f>
        <v>0</v>
      </c>
      <c r="AU301" s="124">
        <f>COUNTIF($F301:$AJ304,"=ВП")</f>
        <v>0</v>
      </c>
      <c r="AV301" s="124">
        <f>COUNTIF($F301:$AJ304,"=ДД")</f>
        <v>0</v>
      </c>
      <c r="AW301" s="124">
        <f>COUNTIF($F301:$AJ304,"=П")</f>
        <v>0</v>
      </c>
      <c r="AX301" s="124">
        <f>COUNTIF($F301:$AJ304,"=ПР")</f>
        <v>0</v>
      </c>
      <c r="AY301" s="95">
        <f>COUNTIF($F301:$AJ304,"=І")</f>
        <v>0</v>
      </c>
      <c r="AZ301" s="95">
        <f>COUNTIF($F301:$AJ304,"=НЗ")</f>
        <v>0</v>
      </c>
      <c r="BA301" s="97" t="str">
        <f>IF(C301&gt;1,[1]Графік!$L$36,"")</f>
        <v/>
      </c>
    </row>
    <row r="302" spans="1:53" ht="12.75" customHeight="1" x14ac:dyDescent="0.25">
      <c r="A302" s="141"/>
      <c r="B302" s="144"/>
      <c r="C302" s="147"/>
      <c r="D302" s="150"/>
      <c r="E302" s="51"/>
      <c r="F302" s="38">
        <f t="shared" ref="F302:AG302" si="144">IF(F301="Р",8,"")</f>
        <v>8</v>
      </c>
      <c r="G302" s="70">
        <f t="shared" si="144"/>
        <v>8</v>
      </c>
      <c r="H302" s="70">
        <f t="shared" si="144"/>
        <v>8</v>
      </c>
      <c r="I302" s="70">
        <f t="shared" si="144"/>
        <v>8</v>
      </c>
      <c r="J302" s="70" t="str">
        <f t="shared" si="144"/>
        <v/>
      </c>
      <c r="K302" s="70" t="str">
        <f t="shared" si="144"/>
        <v/>
      </c>
      <c r="L302" s="70">
        <f t="shared" si="144"/>
        <v>8</v>
      </c>
      <c r="M302" s="70">
        <f t="shared" si="144"/>
        <v>8</v>
      </c>
      <c r="N302" s="70">
        <f t="shared" si="144"/>
        <v>8</v>
      </c>
      <c r="O302" s="70">
        <f t="shared" si="144"/>
        <v>8</v>
      </c>
      <c r="P302" s="70" t="str">
        <f t="shared" si="144"/>
        <v/>
      </c>
      <c r="Q302" s="70" t="str">
        <f t="shared" si="144"/>
        <v/>
      </c>
      <c r="R302" s="70">
        <f t="shared" si="144"/>
        <v>8</v>
      </c>
      <c r="S302" s="70">
        <f t="shared" si="144"/>
        <v>8</v>
      </c>
      <c r="T302" s="70">
        <f t="shared" si="144"/>
        <v>8</v>
      </c>
      <c r="U302" s="70">
        <f t="shared" si="144"/>
        <v>8</v>
      </c>
      <c r="V302" s="70" t="str">
        <f t="shared" si="144"/>
        <v/>
      </c>
      <c r="W302" s="70" t="str">
        <f t="shared" si="144"/>
        <v/>
      </c>
      <c r="X302" s="70">
        <f t="shared" si="144"/>
        <v>8</v>
      </c>
      <c r="Y302" s="70">
        <f t="shared" si="144"/>
        <v>8</v>
      </c>
      <c r="Z302" s="70">
        <f t="shared" si="144"/>
        <v>8</v>
      </c>
      <c r="AA302" s="70">
        <f t="shared" si="144"/>
        <v>8</v>
      </c>
      <c r="AB302" s="70" t="str">
        <f t="shared" si="144"/>
        <v/>
      </c>
      <c r="AC302" s="70" t="str">
        <f t="shared" si="144"/>
        <v/>
      </c>
      <c r="AD302" s="70">
        <f t="shared" si="144"/>
        <v>8</v>
      </c>
      <c r="AE302" s="70">
        <f t="shared" si="144"/>
        <v>8</v>
      </c>
      <c r="AF302" s="70">
        <f t="shared" si="144"/>
        <v>8</v>
      </c>
      <c r="AG302" s="70">
        <f t="shared" si="144"/>
        <v>8</v>
      </c>
      <c r="AH302" s="70"/>
      <c r="AI302" s="70"/>
      <c r="AJ302" s="70"/>
      <c r="AK302" s="162"/>
      <c r="AL302" s="156"/>
      <c r="AM302" s="127"/>
      <c r="AN302" s="130"/>
      <c r="AO302" s="133"/>
      <c r="AP302" s="136"/>
      <c r="AQ302" s="136"/>
      <c r="AR302" s="124"/>
      <c r="AS302" s="124"/>
      <c r="AT302" s="124"/>
      <c r="AU302" s="124"/>
      <c r="AV302" s="124"/>
      <c r="AW302" s="124"/>
      <c r="AX302" s="124"/>
      <c r="AY302" s="95"/>
      <c r="AZ302" s="95"/>
      <c r="BA302" s="98"/>
    </row>
    <row r="303" spans="1:53" ht="12.75" customHeight="1" x14ac:dyDescent="0.25">
      <c r="A303" s="141"/>
      <c r="B303" s="144"/>
      <c r="C303" s="147"/>
      <c r="D303" s="150"/>
      <c r="E303" s="51"/>
      <c r="F303" s="42" t="str">
        <f t="shared" ref="F303:AJ303" si="145">IF(F304&gt;0,"НУ","")</f>
        <v/>
      </c>
      <c r="G303" s="72" t="str">
        <f t="shared" si="145"/>
        <v/>
      </c>
      <c r="H303" s="72" t="str">
        <f t="shared" si="145"/>
        <v/>
      </c>
      <c r="I303" s="72" t="str">
        <f t="shared" si="145"/>
        <v/>
      </c>
      <c r="J303" s="72" t="str">
        <f t="shared" si="145"/>
        <v/>
      </c>
      <c r="K303" s="72" t="str">
        <f t="shared" si="145"/>
        <v/>
      </c>
      <c r="L303" s="72" t="str">
        <f t="shared" si="145"/>
        <v/>
      </c>
      <c r="M303" s="72" t="str">
        <f t="shared" si="145"/>
        <v/>
      </c>
      <c r="N303" s="72" t="str">
        <f t="shared" si="145"/>
        <v/>
      </c>
      <c r="O303" s="72" t="str">
        <f t="shared" si="145"/>
        <v/>
      </c>
      <c r="P303" s="72" t="str">
        <f t="shared" si="145"/>
        <v/>
      </c>
      <c r="Q303" s="72" t="str">
        <f t="shared" si="145"/>
        <v/>
      </c>
      <c r="R303" s="72" t="str">
        <f t="shared" si="145"/>
        <v/>
      </c>
      <c r="S303" s="72" t="str">
        <f t="shared" si="145"/>
        <v/>
      </c>
      <c r="T303" s="72" t="str">
        <f t="shared" si="145"/>
        <v/>
      </c>
      <c r="U303" s="72" t="str">
        <f t="shared" si="145"/>
        <v/>
      </c>
      <c r="V303" s="72" t="str">
        <f t="shared" si="145"/>
        <v/>
      </c>
      <c r="W303" s="72" t="str">
        <f t="shared" si="145"/>
        <v/>
      </c>
      <c r="X303" s="72" t="str">
        <f t="shared" si="145"/>
        <v/>
      </c>
      <c r="Y303" s="72" t="str">
        <f t="shared" si="145"/>
        <v/>
      </c>
      <c r="Z303" s="72" t="str">
        <f t="shared" si="145"/>
        <v/>
      </c>
      <c r="AA303" s="72" t="str">
        <f t="shared" si="145"/>
        <v/>
      </c>
      <c r="AB303" s="72" t="str">
        <f t="shared" si="145"/>
        <v/>
      </c>
      <c r="AC303" s="72" t="str">
        <f t="shared" si="145"/>
        <v/>
      </c>
      <c r="AD303" s="72" t="str">
        <f t="shared" si="145"/>
        <v/>
      </c>
      <c r="AE303" s="72" t="str">
        <f t="shared" si="145"/>
        <v/>
      </c>
      <c r="AF303" s="72" t="str">
        <f t="shared" si="145"/>
        <v/>
      </c>
      <c r="AG303" s="72" t="str">
        <f t="shared" si="145"/>
        <v/>
      </c>
      <c r="AH303" s="72" t="str">
        <f t="shared" si="145"/>
        <v/>
      </c>
      <c r="AI303" s="72" t="str">
        <f t="shared" si="145"/>
        <v/>
      </c>
      <c r="AJ303" s="72" t="str">
        <f t="shared" si="145"/>
        <v/>
      </c>
      <c r="AK303" s="162"/>
      <c r="AL303" s="156"/>
      <c r="AM303" s="127"/>
      <c r="AN303" s="130"/>
      <c r="AO303" s="133"/>
      <c r="AP303" s="136"/>
      <c r="AQ303" s="136"/>
      <c r="AR303" s="124"/>
      <c r="AS303" s="124"/>
      <c r="AT303" s="124"/>
      <c r="AU303" s="124"/>
      <c r="AV303" s="124"/>
      <c r="AW303" s="124"/>
      <c r="AX303" s="124"/>
      <c r="AY303" s="95"/>
      <c r="AZ303" s="95"/>
      <c r="BA303" s="98"/>
    </row>
    <row r="304" spans="1:53" ht="13.5" customHeight="1" thickBot="1" x14ac:dyDescent="0.3">
      <c r="A304" s="142"/>
      <c r="B304" s="145"/>
      <c r="C304" s="148"/>
      <c r="D304" s="151"/>
      <c r="E304" s="52"/>
      <c r="F304" s="47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163"/>
      <c r="AL304" s="157"/>
      <c r="AM304" s="128"/>
      <c r="AN304" s="131"/>
      <c r="AO304" s="134"/>
      <c r="AP304" s="137"/>
      <c r="AQ304" s="137"/>
      <c r="AR304" s="125"/>
      <c r="AS304" s="125"/>
      <c r="AT304" s="125"/>
      <c r="AU304" s="125"/>
      <c r="AV304" s="125"/>
      <c r="AW304" s="125"/>
      <c r="AX304" s="125"/>
      <c r="AY304" s="96"/>
      <c r="AZ304" s="96"/>
      <c r="BA304" s="99"/>
    </row>
    <row r="305" spans="1:53" ht="12.75" customHeight="1" x14ac:dyDescent="0.25">
      <c r="A305" s="140">
        <v>74</v>
      </c>
      <c r="B305" s="143" t="str">
        <f>IFERROR(VLOOKUP($C305,[1]Списки!$A$1:$C$3999,2,0),"")</f>
        <v/>
      </c>
      <c r="C305" s="146"/>
      <c r="D305" s="149" t="str">
        <f>IFERROR(VLOOKUP($C305,[1]Списки!$A$1:$C$3999,3,0),"")</f>
        <v/>
      </c>
      <c r="E305" s="50"/>
      <c r="F305" s="34" t="str">
        <f>VLOOKUP(F$11,[1]Графік!$I$5:$L$32,3,0)</f>
        <v>Р</v>
      </c>
      <c r="G305" s="35" t="str">
        <f>VLOOKUP(G$11,[1]Графік!$I$5:$L$32,3,0)</f>
        <v>Р</v>
      </c>
      <c r="H305" s="35" t="str">
        <f>VLOOKUP(H$11,[1]Графік!$I$5:$L$32,3,0)</f>
        <v>Р</v>
      </c>
      <c r="I305" s="35" t="str">
        <f>VLOOKUP(I$11,[1]Графік!$I$5:$L$32,3,0)</f>
        <v>Р</v>
      </c>
      <c r="J305" s="35" t="str">
        <f>VLOOKUP(J$11,[1]Графік!$I$5:$L$32,3,0)</f>
        <v>ВВ</v>
      </c>
      <c r="K305" s="35" t="str">
        <f>VLOOKUP(K$11,[1]Графік!$I$5:$L$32,3,0)</f>
        <v>ВВ</v>
      </c>
      <c r="L305" s="35" t="str">
        <f>VLOOKUP(L$11,[1]Графік!$I$5:$L$32,3,0)</f>
        <v>Р</v>
      </c>
      <c r="M305" s="35" t="str">
        <f>VLOOKUP(M$11,[1]Графік!$I$5:$L$32,3,0)</f>
        <v>Р</v>
      </c>
      <c r="N305" s="35" t="str">
        <f>VLOOKUP(N$11,[1]Графік!$I$5:$L$32,3,0)</f>
        <v>Р</v>
      </c>
      <c r="O305" s="35" t="str">
        <f>VLOOKUP(O$11,[1]Графік!$I$5:$L$32,3,0)</f>
        <v>Р</v>
      </c>
      <c r="P305" s="35" t="str">
        <f>VLOOKUP(P$11,[1]Графік!$I$5:$L$32,3,0)</f>
        <v>ВВ</v>
      </c>
      <c r="Q305" s="35" t="str">
        <f>VLOOKUP(Q$11,[1]Графік!$I$5:$L$32,3,0)</f>
        <v>ВВ</v>
      </c>
      <c r="R305" s="35" t="str">
        <f>VLOOKUP(R$11,[1]Графік!$I$5:$L$32,3,0)</f>
        <v>Р</v>
      </c>
      <c r="S305" s="35" t="str">
        <f>VLOOKUP(S$11,[1]Графік!$I$5:$L$32,3,0)</f>
        <v>Р</v>
      </c>
      <c r="T305" s="35" t="str">
        <f>VLOOKUP(T$11,[1]Графік!$I$5:$L$32,3,0)</f>
        <v>Р</v>
      </c>
      <c r="U305" s="35" t="str">
        <f>VLOOKUP(U$11,[1]Графік!$I$5:$L$32,3,0)</f>
        <v>Р</v>
      </c>
      <c r="V305" s="35" t="str">
        <f>VLOOKUP(V$11,[1]Графік!$I$5:$L$32,3,0)</f>
        <v>ВВ</v>
      </c>
      <c r="W305" s="35" t="str">
        <f>VLOOKUP(W$11,[1]Графік!$I$5:$L$32,3,0)</f>
        <v>ВВ</v>
      </c>
      <c r="X305" s="35" t="str">
        <f>VLOOKUP(X$11,[1]Графік!$I$5:$L$32,3,0)</f>
        <v>Р</v>
      </c>
      <c r="Y305" s="35" t="str">
        <f>VLOOKUP(Y$11,[1]Графік!$I$5:$L$32,3,0)</f>
        <v>Р</v>
      </c>
      <c r="Z305" s="35" t="str">
        <f>VLOOKUP(Z$11,[1]Графік!$I$5:$L$32,3,0)</f>
        <v>Р</v>
      </c>
      <c r="AA305" s="35" t="str">
        <f>VLOOKUP(AA$11,[1]Графік!$I$5:$L$32,3,0)</f>
        <v>Р</v>
      </c>
      <c r="AB305" s="35" t="str">
        <f>VLOOKUP(AB$11,[1]Графік!$I$5:$L$32,3,0)</f>
        <v>ВВ</v>
      </c>
      <c r="AC305" s="35" t="str">
        <f>VLOOKUP(AC$11,[1]Графік!$I$5:$L$32,3,0)</f>
        <v>ВВ</v>
      </c>
      <c r="AD305" s="35" t="str">
        <f>VLOOKUP(AD$11,[1]Графік!$I$5:$L$32,3,0)</f>
        <v>Р</v>
      </c>
      <c r="AE305" s="35" t="str">
        <f>VLOOKUP(AE$11,[1]Графік!$I$5:$L$32,3,0)</f>
        <v>Р</v>
      </c>
      <c r="AF305" s="35" t="str">
        <f>VLOOKUP(AF$11,[1]Графік!$I$5:$L$32,3,0)</f>
        <v>Р</v>
      </c>
      <c r="AG305" s="35" t="str">
        <f>VLOOKUP(AG$11,[1]Графік!$I$5:$L$32,3,0)</f>
        <v>Р</v>
      </c>
      <c r="AH305" s="35"/>
      <c r="AI305" s="35"/>
      <c r="AJ305" s="35"/>
      <c r="AK305" s="162">
        <f ca="1">SUMIF($F305:$AJ308,"Р",$F306:$AJ306)</f>
        <v>160</v>
      </c>
      <c r="AL305" s="156">
        <f ca="1">SUMIF($F307:$AJ308,"НУ",$F308:$AJ308)</f>
        <v>0</v>
      </c>
      <c r="AM305" s="127">
        <f ca="1">SUMIF(F305:AJ308,"РВ",F306:AJ306)</f>
        <v>0</v>
      </c>
      <c r="AN305" s="130">
        <f ca="1">AK305+AL305+AM305</f>
        <v>160</v>
      </c>
      <c r="AO305" s="133">
        <f ca="1">AK305/8</f>
        <v>20</v>
      </c>
      <c r="AP305" s="136">
        <f>COUNTIF($F305:$AJ308,"=ВВ")</f>
        <v>8</v>
      </c>
      <c r="AQ305" s="136">
        <f>COUNTIF($F305:$AJ308,"=В")</f>
        <v>0</v>
      </c>
      <c r="AR305" s="124">
        <f>COUNTIF($F305:$AJ308,"=НА")</f>
        <v>0</v>
      </c>
      <c r="AS305" s="124">
        <f>COUNTIF(F305:AJ308,"=ТН")</f>
        <v>0</v>
      </c>
      <c r="AT305" s="124">
        <f>COUNTIF($F305:$AJ308,"=ВД")</f>
        <v>0</v>
      </c>
      <c r="AU305" s="124">
        <f>COUNTIF($F305:$AJ308,"=ВП")</f>
        <v>0</v>
      </c>
      <c r="AV305" s="124">
        <f>COUNTIF($F305:$AJ308,"=ДД")</f>
        <v>0</v>
      </c>
      <c r="AW305" s="124">
        <f>COUNTIF($F305:$AJ308,"=П")</f>
        <v>0</v>
      </c>
      <c r="AX305" s="124">
        <f>COUNTIF($F305:$AJ308,"=ПР")</f>
        <v>0</v>
      </c>
      <c r="AY305" s="95">
        <f>COUNTIF($F305:$AJ308,"=І")</f>
        <v>0</v>
      </c>
      <c r="AZ305" s="95">
        <f>COUNTIF($F305:$AJ308,"=НЗ")</f>
        <v>0</v>
      </c>
      <c r="BA305" s="97" t="str">
        <f>IF(C305&gt;1,[1]Графік!$L$36,"")</f>
        <v/>
      </c>
    </row>
    <row r="306" spans="1:53" ht="12.75" customHeight="1" x14ac:dyDescent="0.25">
      <c r="A306" s="141"/>
      <c r="B306" s="144"/>
      <c r="C306" s="147"/>
      <c r="D306" s="150"/>
      <c r="E306" s="51"/>
      <c r="F306" s="38">
        <f t="shared" ref="F306:AG306" si="146">IF(F305="Р",8,"")</f>
        <v>8</v>
      </c>
      <c r="G306" s="70">
        <f t="shared" si="146"/>
        <v>8</v>
      </c>
      <c r="H306" s="70">
        <f t="shared" si="146"/>
        <v>8</v>
      </c>
      <c r="I306" s="70">
        <f t="shared" si="146"/>
        <v>8</v>
      </c>
      <c r="J306" s="70" t="str">
        <f t="shared" si="146"/>
        <v/>
      </c>
      <c r="K306" s="70" t="str">
        <f t="shared" si="146"/>
        <v/>
      </c>
      <c r="L306" s="70">
        <f t="shared" si="146"/>
        <v>8</v>
      </c>
      <c r="M306" s="70">
        <f t="shared" si="146"/>
        <v>8</v>
      </c>
      <c r="N306" s="70">
        <f t="shared" si="146"/>
        <v>8</v>
      </c>
      <c r="O306" s="70">
        <f t="shared" si="146"/>
        <v>8</v>
      </c>
      <c r="P306" s="70" t="str">
        <f t="shared" si="146"/>
        <v/>
      </c>
      <c r="Q306" s="70" t="str">
        <f t="shared" si="146"/>
        <v/>
      </c>
      <c r="R306" s="70">
        <f t="shared" si="146"/>
        <v>8</v>
      </c>
      <c r="S306" s="70">
        <f t="shared" si="146"/>
        <v>8</v>
      </c>
      <c r="T306" s="70">
        <f t="shared" si="146"/>
        <v>8</v>
      </c>
      <c r="U306" s="70">
        <f t="shared" si="146"/>
        <v>8</v>
      </c>
      <c r="V306" s="70" t="str">
        <f t="shared" si="146"/>
        <v/>
      </c>
      <c r="W306" s="70" t="str">
        <f t="shared" si="146"/>
        <v/>
      </c>
      <c r="X306" s="70">
        <f t="shared" si="146"/>
        <v>8</v>
      </c>
      <c r="Y306" s="70">
        <f t="shared" si="146"/>
        <v>8</v>
      </c>
      <c r="Z306" s="70">
        <f t="shared" si="146"/>
        <v>8</v>
      </c>
      <c r="AA306" s="70">
        <f t="shared" si="146"/>
        <v>8</v>
      </c>
      <c r="AB306" s="70" t="str">
        <f t="shared" si="146"/>
        <v/>
      </c>
      <c r="AC306" s="70" t="str">
        <f t="shared" si="146"/>
        <v/>
      </c>
      <c r="AD306" s="70">
        <f t="shared" si="146"/>
        <v>8</v>
      </c>
      <c r="AE306" s="70">
        <f t="shared" si="146"/>
        <v>8</v>
      </c>
      <c r="AF306" s="70">
        <f t="shared" si="146"/>
        <v>8</v>
      </c>
      <c r="AG306" s="70">
        <f t="shared" si="146"/>
        <v>8</v>
      </c>
      <c r="AH306" s="70"/>
      <c r="AI306" s="70"/>
      <c r="AJ306" s="70"/>
      <c r="AK306" s="162"/>
      <c r="AL306" s="156"/>
      <c r="AM306" s="127"/>
      <c r="AN306" s="130"/>
      <c r="AO306" s="133"/>
      <c r="AP306" s="136"/>
      <c r="AQ306" s="136"/>
      <c r="AR306" s="124"/>
      <c r="AS306" s="124"/>
      <c r="AT306" s="124"/>
      <c r="AU306" s="124"/>
      <c r="AV306" s="124"/>
      <c r="AW306" s="124"/>
      <c r="AX306" s="124"/>
      <c r="AY306" s="95"/>
      <c r="AZ306" s="95"/>
      <c r="BA306" s="98"/>
    </row>
    <row r="307" spans="1:53" ht="12.75" customHeight="1" x14ac:dyDescent="0.25">
      <c r="A307" s="141"/>
      <c r="B307" s="144"/>
      <c r="C307" s="147"/>
      <c r="D307" s="150"/>
      <c r="E307" s="51"/>
      <c r="F307" s="42" t="str">
        <f t="shared" ref="F307:AJ307" si="147">IF(F308&gt;0,"НУ","")</f>
        <v/>
      </c>
      <c r="G307" s="72" t="str">
        <f t="shared" si="147"/>
        <v/>
      </c>
      <c r="H307" s="72" t="str">
        <f t="shared" si="147"/>
        <v/>
      </c>
      <c r="I307" s="72" t="str">
        <f t="shared" si="147"/>
        <v/>
      </c>
      <c r="J307" s="72" t="str">
        <f t="shared" si="147"/>
        <v/>
      </c>
      <c r="K307" s="72" t="str">
        <f t="shared" si="147"/>
        <v/>
      </c>
      <c r="L307" s="72" t="str">
        <f t="shared" si="147"/>
        <v/>
      </c>
      <c r="M307" s="72" t="str">
        <f t="shared" si="147"/>
        <v/>
      </c>
      <c r="N307" s="72" t="str">
        <f t="shared" si="147"/>
        <v/>
      </c>
      <c r="O307" s="72" t="str">
        <f t="shared" si="147"/>
        <v/>
      </c>
      <c r="P307" s="72" t="str">
        <f t="shared" si="147"/>
        <v/>
      </c>
      <c r="Q307" s="72" t="str">
        <f t="shared" si="147"/>
        <v/>
      </c>
      <c r="R307" s="72" t="str">
        <f t="shared" si="147"/>
        <v/>
      </c>
      <c r="S307" s="72" t="str">
        <f t="shared" si="147"/>
        <v/>
      </c>
      <c r="T307" s="72" t="str">
        <f t="shared" si="147"/>
        <v/>
      </c>
      <c r="U307" s="72" t="str">
        <f t="shared" si="147"/>
        <v/>
      </c>
      <c r="V307" s="72" t="str">
        <f t="shared" si="147"/>
        <v/>
      </c>
      <c r="W307" s="72" t="str">
        <f t="shared" si="147"/>
        <v/>
      </c>
      <c r="X307" s="72" t="str">
        <f t="shared" si="147"/>
        <v/>
      </c>
      <c r="Y307" s="72" t="str">
        <f t="shared" si="147"/>
        <v/>
      </c>
      <c r="Z307" s="72" t="str">
        <f t="shared" si="147"/>
        <v/>
      </c>
      <c r="AA307" s="72" t="str">
        <f t="shared" si="147"/>
        <v/>
      </c>
      <c r="AB307" s="72" t="str">
        <f t="shared" si="147"/>
        <v/>
      </c>
      <c r="AC307" s="72" t="str">
        <f t="shared" si="147"/>
        <v/>
      </c>
      <c r="AD307" s="72" t="str">
        <f t="shared" si="147"/>
        <v/>
      </c>
      <c r="AE307" s="72" t="str">
        <f t="shared" si="147"/>
        <v/>
      </c>
      <c r="AF307" s="72" t="str">
        <f t="shared" si="147"/>
        <v/>
      </c>
      <c r="AG307" s="72" t="str">
        <f t="shared" si="147"/>
        <v/>
      </c>
      <c r="AH307" s="72" t="str">
        <f t="shared" si="147"/>
        <v/>
      </c>
      <c r="AI307" s="72" t="str">
        <f t="shared" si="147"/>
        <v/>
      </c>
      <c r="AJ307" s="72" t="str">
        <f t="shared" si="147"/>
        <v/>
      </c>
      <c r="AK307" s="162"/>
      <c r="AL307" s="156"/>
      <c r="AM307" s="127"/>
      <c r="AN307" s="130"/>
      <c r="AO307" s="133"/>
      <c r="AP307" s="136"/>
      <c r="AQ307" s="136"/>
      <c r="AR307" s="124"/>
      <c r="AS307" s="124"/>
      <c r="AT307" s="124"/>
      <c r="AU307" s="124"/>
      <c r="AV307" s="124"/>
      <c r="AW307" s="124"/>
      <c r="AX307" s="124"/>
      <c r="AY307" s="95"/>
      <c r="AZ307" s="95"/>
      <c r="BA307" s="98"/>
    </row>
    <row r="308" spans="1:53" ht="13.5" customHeight="1" thickBot="1" x14ac:dyDescent="0.3">
      <c r="A308" s="142"/>
      <c r="B308" s="145"/>
      <c r="C308" s="148"/>
      <c r="D308" s="151"/>
      <c r="E308" s="52"/>
      <c r="F308" s="47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163"/>
      <c r="AL308" s="157"/>
      <c r="AM308" s="128"/>
      <c r="AN308" s="131"/>
      <c r="AO308" s="134"/>
      <c r="AP308" s="137"/>
      <c r="AQ308" s="137"/>
      <c r="AR308" s="125"/>
      <c r="AS308" s="125"/>
      <c r="AT308" s="125"/>
      <c r="AU308" s="125"/>
      <c r="AV308" s="125"/>
      <c r="AW308" s="125"/>
      <c r="AX308" s="125"/>
      <c r="AY308" s="96"/>
      <c r="AZ308" s="96"/>
      <c r="BA308" s="99"/>
    </row>
    <row r="309" spans="1:53" ht="12.75" customHeight="1" x14ac:dyDescent="0.25">
      <c r="A309" s="140">
        <v>75</v>
      </c>
      <c r="B309" s="143" t="str">
        <f>IFERROR(VLOOKUP($C309,[1]Списки!$A$1:$C$3999,2,0),"")</f>
        <v/>
      </c>
      <c r="C309" s="146"/>
      <c r="D309" s="149" t="str">
        <f>IFERROR(VLOOKUP($C309,[1]Списки!$A$1:$C$3999,3,0),"")</f>
        <v/>
      </c>
      <c r="E309" s="50"/>
      <c r="F309" s="34" t="str">
        <f>VLOOKUP(F$11,[1]Графік!$I$5:$L$32,3,0)</f>
        <v>Р</v>
      </c>
      <c r="G309" s="35" t="str">
        <f>VLOOKUP(G$11,[1]Графік!$I$5:$L$32,3,0)</f>
        <v>Р</v>
      </c>
      <c r="H309" s="35" t="str">
        <f>VLOOKUP(H$11,[1]Графік!$I$5:$L$32,3,0)</f>
        <v>Р</v>
      </c>
      <c r="I309" s="35" t="str">
        <f>VLOOKUP(I$11,[1]Графік!$I$5:$L$32,3,0)</f>
        <v>Р</v>
      </c>
      <c r="J309" s="35" t="str">
        <f>VLOOKUP(J$11,[1]Графік!$I$5:$L$32,3,0)</f>
        <v>ВВ</v>
      </c>
      <c r="K309" s="35" t="str">
        <f>VLOOKUP(K$11,[1]Графік!$I$5:$L$32,3,0)</f>
        <v>ВВ</v>
      </c>
      <c r="L309" s="35" t="str">
        <f>VLOOKUP(L$11,[1]Графік!$I$5:$L$32,3,0)</f>
        <v>Р</v>
      </c>
      <c r="M309" s="35" t="str">
        <f>VLOOKUP(M$11,[1]Графік!$I$5:$L$32,3,0)</f>
        <v>Р</v>
      </c>
      <c r="N309" s="35" t="str">
        <f>VLOOKUP(N$11,[1]Графік!$I$5:$L$32,3,0)</f>
        <v>Р</v>
      </c>
      <c r="O309" s="35" t="str">
        <f>VLOOKUP(O$11,[1]Графік!$I$5:$L$32,3,0)</f>
        <v>Р</v>
      </c>
      <c r="P309" s="35" t="str">
        <f>VLOOKUP(P$11,[1]Графік!$I$5:$L$32,3,0)</f>
        <v>ВВ</v>
      </c>
      <c r="Q309" s="35" t="str">
        <f>VLOOKUP(Q$11,[1]Графік!$I$5:$L$32,3,0)</f>
        <v>ВВ</v>
      </c>
      <c r="R309" s="35" t="str">
        <f>VLOOKUP(R$11,[1]Графік!$I$5:$L$32,3,0)</f>
        <v>Р</v>
      </c>
      <c r="S309" s="35" t="str">
        <f>VLOOKUP(S$11,[1]Графік!$I$5:$L$32,3,0)</f>
        <v>Р</v>
      </c>
      <c r="T309" s="35" t="str">
        <f>VLOOKUP(T$11,[1]Графік!$I$5:$L$32,3,0)</f>
        <v>Р</v>
      </c>
      <c r="U309" s="35" t="str">
        <f>VLOOKUP(U$11,[1]Графік!$I$5:$L$32,3,0)</f>
        <v>Р</v>
      </c>
      <c r="V309" s="35" t="str">
        <f>VLOOKUP(V$11,[1]Графік!$I$5:$L$32,3,0)</f>
        <v>ВВ</v>
      </c>
      <c r="W309" s="35" t="str">
        <f>VLOOKUP(W$11,[1]Графік!$I$5:$L$32,3,0)</f>
        <v>ВВ</v>
      </c>
      <c r="X309" s="35" t="str">
        <f>VLOOKUP(X$11,[1]Графік!$I$5:$L$32,3,0)</f>
        <v>Р</v>
      </c>
      <c r="Y309" s="35" t="str">
        <f>VLOOKUP(Y$11,[1]Графік!$I$5:$L$32,3,0)</f>
        <v>Р</v>
      </c>
      <c r="Z309" s="35" t="str">
        <f>VLOOKUP(Z$11,[1]Графік!$I$5:$L$32,3,0)</f>
        <v>Р</v>
      </c>
      <c r="AA309" s="35" t="str">
        <f>VLOOKUP(AA$11,[1]Графік!$I$5:$L$32,3,0)</f>
        <v>Р</v>
      </c>
      <c r="AB309" s="35" t="str">
        <f>VLOOKUP(AB$11,[1]Графік!$I$5:$L$32,3,0)</f>
        <v>ВВ</v>
      </c>
      <c r="AC309" s="35" t="str">
        <f>VLOOKUP(AC$11,[1]Графік!$I$5:$L$32,3,0)</f>
        <v>ВВ</v>
      </c>
      <c r="AD309" s="35" t="str">
        <f>VLOOKUP(AD$11,[1]Графік!$I$5:$L$32,3,0)</f>
        <v>Р</v>
      </c>
      <c r="AE309" s="35" t="str">
        <f>VLOOKUP(AE$11,[1]Графік!$I$5:$L$32,3,0)</f>
        <v>Р</v>
      </c>
      <c r="AF309" s="35" t="str">
        <f>VLOOKUP(AF$11,[1]Графік!$I$5:$L$32,3,0)</f>
        <v>Р</v>
      </c>
      <c r="AG309" s="35" t="str">
        <f>VLOOKUP(AG$11,[1]Графік!$I$5:$L$32,3,0)</f>
        <v>Р</v>
      </c>
      <c r="AH309" s="35"/>
      <c r="AI309" s="35"/>
      <c r="AJ309" s="35"/>
      <c r="AK309" s="162">
        <f ca="1">SUMIF($F309:$AJ312,"Р",$F310:$AJ310)</f>
        <v>160</v>
      </c>
      <c r="AL309" s="156">
        <f ca="1">SUMIF($F311:$AJ312,"НУ",$F312:$AJ312)</f>
        <v>0</v>
      </c>
      <c r="AM309" s="127">
        <f ca="1">SUMIF(F309:AJ312,"РВ",F310:AJ310)</f>
        <v>0</v>
      </c>
      <c r="AN309" s="130">
        <f ca="1">AK309+AL309+AM309</f>
        <v>160</v>
      </c>
      <c r="AO309" s="133">
        <f ca="1">AK309/8</f>
        <v>20</v>
      </c>
      <c r="AP309" s="136">
        <f>COUNTIF($F309:$AJ312,"=ВВ")</f>
        <v>8</v>
      </c>
      <c r="AQ309" s="136">
        <f>COUNTIF($F309:$AJ312,"=В")</f>
        <v>0</v>
      </c>
      <c r="AR309" s="124">
        <f>COUNTIF($F309:$AJ312,"=НА")</f>
        <v>0</v>
      </c>
      <c r="AS309" s="124">
        <f>COUNTIF(F309:AJ312,"=ТН")</f>
        <v>0</v>
      </c>
      <c r="AT309" s="124">
        <f>COUNTIF($F309:$AJ312,"=ВД")</f>
        <v>0</v>
      </c>
      <c r="AU309" s="124">
        <f>COUNTIF($F309:$AJ312,"=ВП")</f>
        <v>0</v>
      </c>
      <c r="AV309" s="124">
        <f>COUNTIF($F309:$AJ312,"=ДД")</f>
        <v>0</v>
      </c>
      <c r="AW309" s="124">
        <f>COUNTIF($F309:$AJ312,"=П")</f>
        <v>0</v>
      </c>
      <c r="AX309" s="124">
        <f>COUNTIF($F309:$AJ312,"=ПР")</f>
        <v>0</v>
      </c>
      <c r="AY309" s="95">
        <f>COUNTIF($F309:$AJ312,"=І")</f>
        <v>0</v>
      </c>
      <c r="AZ309" s="95">
        <f>COUNTIF($F309:$AJ312,"=НЗ")</f>
        <v>0</v>
      </c>
      <c r="BA309" s="97" t="str">
        <f>IF(C309&gt;1,[1]Графік!$L$36,"")</f>
        <v/>
      </c>
    </row>
    <row r="310" spans="1:53" ht="12.75" customHeight="1" x14ac:dyDescent="0.25">
      <c r="A310" s="141"/>
      <c r="B310" s="144"/>
      <c r="C310" s="147"/>
      <c r="D310" s="150"/>
      <c r="E310" s="51"/>
      <c r="F310" s="38">
        <f t="shared" ref="F310:AG310" si="148">IF(F309="Р",8,"")</f>
        <v>8</v>
      </c>
      <c r="G310" s="70">
        <f t="shared" si="148"/>
        <v>8</v>
      </c>
      <c r="H310" s="70">
        <f t="shared" si="148"/>
        <v>8</v>
      </c>
      <c r="I310" s="70">
        <f t="shared" si="148"/>
        <v>8</v>
      </c>
      <c r="J310" s="70" t="str">
        <f t="shared" si="148"/>
        <v/>
      </c>
      <c r="K310" s="70" t="str">
        <f t="shared" si="148"/>
        <v/>
      </c>
      <c r="L310" s="70">
        <f t="shared" si="148"/>
        <v>8</v>
      </c>
      <c r="M310" s="70">
        <f t="shared" si="148"/>
        <v>8</v>
      </c>
      <c r="N310" s="70">
        <f t="shared" si="148"/>
        <v>8</v>
      </c>
      <c r="O310" s="70">
        <f t="shared" si="148"/>
        <v>8</v>
      </c>
      <c r="P310" s="70" t="str">
        <f t="shared" si="148"/>
        <v/>
      </c>
      <c r="Q310" s="70" t="str">
        <f t="shared" si="148"/>
        <v/>
      </c>
      <c r="R310" s="70">
        <f t="shared" si="148"/>
        <v>8</v>
      </c>
      <c r="S310" s="70">
        <f t="shared" si="148"/>
        <v>8</v>
      </c>
      <c r="T310" s="70">
        <f t="shared" si="148"/>
        <v>8</v>
      </c>
      <c r="U310" s="70">
        <f t="shared" si="148"/>
        <v>8</v>
      </c>
      <c r="V310" s="70" t="str">
        <f t="shared" si="148"/>
        <v/>
      </c>
      <c r="W310" s="70" t="str">
        <f t="shared" si="148"/>
        <v/>
      </c>
      <c r="X310" s="70">
        <f t="shared" si="148"/>
        <v>8</v>
      </c>
      <c r="Y310" s="70">
        <f t="shared" si="148"/>
        <v>8</v>
      </c>
      <c r="Z310" s="70">
        <f t="shared" si="148"/>
        <v>8</v>
      </c>
      <c r="AA310" s="70">
        <f t="shared" si="148"/>
        <v>8</v>
      </c>
      <c r="AB310" s="70" t="str">
        <f t="shared" si="148"/>
        <v/>
      </c>
      <c r="AC310" s="70" t="str">
        <f t="shared" si="148"/>
        <v/>
      </c>
      <c r="AD310" s="70">
        <f t="shared" si="148"/>
        <v>8</v>
      </c>
      <c r="AE310" s="70">
        <f t="shared" si="148"/>
        <v>8</v>
      </c>
      <c r="AF310" s="70">
        <f t="shared" si="148"/>
        <v>8</v>
      </c>
      <c r="AG310" s="70">
        <f t="shared" si="148"/>
        <v>8</v>
      </c>
      <c r="AH310" s="70"/>
      <c r="AI310" s="70"/>
      <c r="AJ310" s="70"/>
      <c r="AK310" s="162"/>
      <c r="AL310" s="156"/>
      <c r="AM310" s="127"/>
      <c r="AN310" s="130"/>
      <c r="AO310" s="133"/>
      <c r="AP310" s="136"/>
      <c r="AQ310" s="136"/>
      <c r="AR310" s="124"/>
      <c r="AS310" s="124"/>
      <c r="AT310" s="124"/>
      <c r="AU310" s="124"/>
      <c r="AV310" s="124"/>
      <c r="AW310" s="124"/>
      <c r="AX310" s="124"/>
      <c r="AY310" s="95"/>
      <c r="AZ310" s="95"/>
      <c r="BA310" s="98"/>
    </row>
    <row r="311" spans="1:53" ht="12.75" customHeight="1" x14ac:dyDescent="0.25">
      <c r="A311" s="141"/>
      <c r="B311" s="144"/>
      <c r="C311" s="147"/>
      <c r="D311" s="150"/>
      <c r="E311" s="51"/>
      <c r="F311" s="42" t="str">
        <f t="shared" ref="F311:AJ311" si="149">IF(F312&gt;0,"НУ","")</f>
        <v/>
      </c>
      <c r="G311" s="72" t="str">
        <f t="shared" si="149"/>
        <v/>
      </c>
      <c r="H311" s="72" t="str">
        <f t="shared" si="149"/>
        <v/>
      </c>
      <c r="I311" s="72" t="str">
        <f t="shared" si="149"/>
        <v/>
      </c>
      <c r="J311" s="72" t="str">
        <f t="shared" si="149"/>
        <v/>
      </c>
      <c r="K311" s="72" t="str">
        <f t="shared" si="149"/>
        <v/>
      </c>
      <c r="L311" s="72" t="str">
        <f t="shared" si="149"/>
        <v/>
      </c>
      <c r="M311" s="72" t="str">
        <f t="shared" si="149"/>
        <v/>
      </c>
      <c r="N311" s="72" t="str">
        <f t="shared" si="149"/>
        <v/>
      </c>
      <c r="O311" s="72" t="str">
        <f t="shared" si="149"/>
        <v/>
      </c>
      <c r="P311" s="72" t="str">
        <f t="shared" si="149"/>
        <v/>
      </c>
      <c r="Q311" s="72" t="str">
        <f t="shared" si="149"/>
        <v/>
      </c>
      <c r="R311" s="72" t="str">
        <f t="shared" si="149"/>
        <v/>
      </c>
      <c r="S311" s="72" t="str">
        <f t="shared" si="149"/>
        <v/>
      </c>
      <c r="T311" s="72" t="str">
        <f t="shared" si="149"/>
        <v/>
      </c>
      <c r="U311" s="72" t="str">
        <f t="shared" si="149"/>
        <v/>
      </c>
      <c r="V311" s="72" t="str">
        <f t="shared" si="149"/>
        <v/>
      </c>
      <c r="W311" s="72" t="str">
        <f t="shared" si="149"/>
        <v/>
      </c>
      <c r="X311" s="72" t="str">
        <f t="shared" si="149"/>
        <v/>
      </c>
      <c r="Y311" s="72" t="str">
        <f t="shared" si="149"/>
        <v/>
      </c>
      <c r="Z311" s="72" t="str">
        <f t="shared" si="149"/>
        <v/>
      </c>
      <c r="AA311" s="72" t="str">
        <f t="shared" si="149"/>
        <v/>
      </c>
      <c r="AB311" s="72" t="str">
        <f t="shared" si="149"/>
        <v/>
      </c>
      <c r="AC311" s="72" t="str">
        <f t="shared" si="149"/>
        <v/>
      </c>
      <c r="AD311" s="72" t="str">
        <f t="shared" si="149"/>
        <v/>
      </c>
      <c r="AE311" s="72" t="str">
        <f t="shared" si="149"/>
        <v/>
      </c>
      <c r="AF311" s="72" t="str">
        <f t="shared" si="149"/>
        <v/>
      </c>
      <c r="AG311" s="72" t="str">
        <f t="shared" si="149"/>
        <v/>
      </c>
      <c r="AH311" s="72" t="str">
        <f t="shared" si="149"/>
        <v/>
      </c>
      <c r="AI311" s="72" t="str">
        <f t="shared" si="149"/>
        <v/>
      </c>
      <c r="AJ311" s="72" t="str">
        <f t="shared" si="149"/>
        <v/>
      </c>
      <c r="AK311" s="162"/>
      <c r="AL311" s="156"/>
      <c r="AM311" s="127"/>
      <c r="AN311" s="130"/>
      <c r="AO311" s="133"/>
      <c r="AP311" s="136"/>
      <c r="AQ311" s="136"/>
      <c r="AR311" s="124"/>
      <c r="AS311" s="124"/>
      <c r="AT311" s="124"/>
      <c r="AU311" s="124"/>
      <c r="AV311" s="124"/>
      <c r="AW311" s="124"/>
      <c r="AX311" s="124"/>
      <c r="AY311" s="95"/>
      <c r="AZ311" s="95"/>
      <c r="BA311" s="98"/>
    </row>
    <row r="312" spans="1:53" ht="13.5" customHeight="1" thickBot="1" x14ac:dyDescent="0.3">
      <c r="A312" s="142"/>
      <c r="B312" s="145"/>
      <c r="C312" s="148"/>
      <c r="D312" s="151"/>
      <c r="E312" s="52"/>
      <c r="F312" s="47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163"/>
      <c r="AL312" s="157"/>
      <c r="AM312" s="128"/>
      <c r="AN312" s="131"/>
      <c r="AO312" s="134"/>
      <c r="AP312" s="137"/>
      <c r="AQ312" s="137"/>
      <c r="AR312" s="125"/>
      <c r="AS312" s="125"/>
      <c r="AT312" s="125"/>
      <c r="AU312" s="125"/>
      <c r="AV312" s="125"/>
      <c r="AW312" s="125"/>
      <c r="AX312" s="125"/>
      <c r="AY312" s="96"/>
      <c r="AZ312" s="96"/>
      <c r="BA312" s="99"/>
    </row>
    <row r="313" spans="1:53" ht="12.75" customHeight="1" x14ac:dyDescent="0.25">
      <c r="A313" s="140">
        <v>76</v>
      </c>
      <c r="B313" s="143" t="str">
        <f>IFERROR(VLOOKUP($C313,[1]Списки!$A$1:$C$3999,2,0),"")</f>
        <v/>
      </c>
      <c r="C313" s="146"/>
      <c r="D313" s="149" t="str">
        <f>IFERROR(VLOOKUP($C313,[1]Списки!$A$1:$C$3999,3,0),"")</f>
        <v/>
      </c>
      <c r="E313" s="50"/>
      <c r="F313" s="34" t="str">
        <f>VLOOKUP(F$11,[1]Графік!$I$5:$L$32,3,0)</f>
        <v>Р</v>
      </c>
      <c r="G313" s="35" t="str">
        <f>VLOOKUP(G$11,[1]Графік!$I$5:$L$32,3,0)</f>
        <v>Р</v>
      </c>
      <c r="H313" s="35" t="str">
        <f>VLOOKUP(H$11,[1]Графік!$I$5:$L$32,3,0)</f>
        <v>Р</v>
      </c>
      <c r="I313" s="35" t="str">
        <f>VLOOKUP(I$11,[1]Графік!$I$5:$L$32,3,0)</f>
        <v>Р</v>
      </c>
      <c r="J313" s="35" t="str">
        <f>VLOOKUP(J$11,[1]Графік!$I$5:$L$32,3,0)</f>
        <v>ВВ</v>
      </c>
      <c r="K313" s="35" t="str">
        <f>VLOOKUP(K$11,[1]Графік!$I$5:$L$32,3,0)</f>
        <v>ВВ</v>
      </c>
      <c r="L313" s="35" t="str">
        <f>VLOOKUP(L$11,[1]Графік!$I$5:$L$32,3,0)</f>
        <v>Р</v>
      </c>
      <c r="M313" s="35" t="str">
        <f>VLOOKUP(M$11,[1]Графік!$I$5:$L$32,3,0)</f>
        <v>Р</v>
      </c>
      <c r="N313" s="35" t="str">
        <f>VLOOKUP(N$11,[1]Графік!$I$5:$L$32,3,0)</f>
        <v>Р</v>
      </c>
      <c r="O313" s="35" t="str">
        <f>VLOOKUP(O$11,[1]Графік!$I$5:$L$32,3,0)</f>
        <v>Р</v>
      </c>
      <c r="P313" s="35" t="str">
        <f>VLOOKUP(P$11,[1]Графік!$I$5:$L$32,3,0)</f>
        <v>ВВ</v>
      </c>
      <c r="Q313" s="35" t="str">
        <f>VLOOKUP(Q$11,[1]Графік!$I$5:$L$32,3,0)</f>
        <v>ВВ</v>
      </c>
      <c r="R313" s="35" t="str">
        <f>VLOOKUP(R$11,[1]Графік!$I$5:$L$32,3,0)</f>
        <v>Р</v>
      </c>
      <c r="S313" s="35" t="str">
        <f>VLOOKUP(S$11,[1]Графік!$I$5:$L$32,3,0)</f>
        <v>Р</v>
      </c>
      <c r="T313" s="35" t="str">
        <f>VLOOKUP(T$11,[1]Графік!$I$5:$L$32,3,0)</f>
        <v>Р</v>
      </c>
      <c r="U313" s="35" t="str">
        <f>VLOOKUP(U$11,[1]Графік!$I$5:$L$32,3,0)</f>
        <v>Р</v>
      </c>
      <c r="V313" s="35" t="str">
        <f>VLOOKUP(V$11,[1]Графік!$I$5:$L$32,3,0)</f>
        <v>ВВ</v>
      </c>
      <c r="W313" s="35" t="str">
        <f>VLOOKUP(W$11,[1]Графік!$I$5:$L$32,3,0)</f>
        <v>ВВ</v>
      </c>
      <c r="X313" s="35" t="str">
        <f>VLOOKUP(X$11,[1]Графік!$I$5:$L$32,3,0)</f>
        <v>Р</v>
      </c>
      <c r="Y313" s="35" t="str">
        <f>VLOOKUP(Y$11,[1]Графік!$I$5:$L$32,3,0)</f>
        <v>Р</v>
      </c>
      <c r="Z313" s="35" t="str">
        <f>VLOOKUP(Z$11,[1]Графік!$I$5:$L$32,3,0)</f>
        <v>Р</v>
      </c>
      <c r="AA313" s="35" t="str">
        <f>VLOOKUP(AA$11,[1]Графік!$I$5:$L$32,3,0)</f>
        <v>Р</v>
      </c>
      <c r="AB313" s="35" t="str">
        <f>VLOOKUP(AB$11,[1]Графік!$I$5:$L$32,3,0)</f>
        <v>ВВ</v>
      </c>
      <c r="AC313" s="35" t="str">
        <f>VLOOKUP(AC$11,[1]Графік!$I$5:$L$32,3,0)</f>
        <v>ВВ</v>
      </c>
      <c r="AD313" s="35" t="str">
        <f>VLOOKUP(AD$11,[1]Графік!$I$5:$L$32,3,0)</f>
        <v>Р</v>
      </c>
      <c r="AE313" s="35" t="str">
        <f>VLOOKUP(AE$11,[1]Графік!$I$5:$L$32,3,0)</f>
        <v>Р</v>
      </c>
      <c r="AF313" s="35" t="str">
        <f>VLOOKUP(AF$11,[1]Графік!$I$5:$L$32,3,0)</f>
        <v>Р</v>
      </c>
      <c r="AG313" s="35" t="str">
        <f>VLOOKUP(AG$11,[1]Графік!$I$5:$L$32,3,0)</f>
        <v>Р</v>
      </c>
      <c r="AH313" s="35"/>
      <c r="AI313" s="35"/>
      <c r="AJ313" s="35"/>
      <c r="AK313" s="162">
        <f ca="1">SUMIF($F313:$AJ316,"Р",$F314:$AJ314)</f>
        <v>160</v>
      </c>
      <c r="AL313" s="156">
        <f ca="1">SUMIF($F315:$AJ316,"НУ",$F316:$AJ316)</f>
        <v>0</v>
      </c>
      <c r="AM313" s="127">
        <f ca="1">SUMIF(F313:AJ316,"РВ",F314:AJ314)</f>
        <v>0</v>
      </c>
      <c r="AN313" s="130">
        <f ca="1">AK313+AL313+AM313</f>
        <v>160</v>
      </c>
      <c r="AO313" s="133">
        <f ca="1">AK313/8</f>
        <v>20</v>
      </c>
      <c r="AP313" s="136">
        <f>COUNTIF($F313:$AJ316,"=ВВ")</f>
        <v>8</v>
      </c>
      <c r="AQ313" s="136">
        <f>COUNTIF($F313:$AJ316,"=В")</f>
        <v>0</v>
      </c>
      <c r="AR313" s="124">
        <f>COUNTIF($F313:$AJ316,"=НА")</f>
        <v>0</v>
      </c>
      <c r="AS313" s="124">
        <f>COUNTIF(F313:AJ316,"=ТН")</f>
        <v>0</v>
      </c>
      <c r="AT313" s="124">
        <f>COUNTIF($F313:$AJ316,"=ВД")</f>
        <v>0</v>
      </c>
      <c r="AU313" s="124">
        <f>COUNTIF($F313:$AJ316,"=ВП")</f>
        <v>0</v>
      </c>
      <c r="AV313" s="124">
        <f>COUNTIF($F313:$AJ316,"=ДД")</f>
        <v>0</v>
      </c>
      <c r="AW313" s="124">
        <f>COUNTIF($F313:$AJ316,"=П")</f>
        <v>0</v>
      </c>
      <c r="AX313" s="124">
        <f>COUNTIF($F313:$AJ316,"=ПР")</f>
        <v>0</v>
      </c>
      <c r="AY313" s="95">
        <f>COUNTIF($F313:$AJ316,"=І")</f>
        <v>0</v>
      </c>
      <c r="AZ313" s="95">
        <f>COUNTIF($F313:$AJ316,"=НЗ")</f>
        <v>0</v>
      </c>
      <c r="BA313" s="97" t="str">
        <f>IF(C313&gt;1,[1]Графік!$L$36,"")</f>
        <v/>
      </c>
    </row>
    <row r="314" spans="1:53" ht="12.75" customHeight="1" x14ac:dyDescent="0.25">
      <c r="A314" s="141"/>
      <c r="B314" s="144"/>
      <c r="C314" s="147"/>
      <c r="D314" s="150"/>
      <c r="E314" s="51"/>
      <c r="F314" s="38">
        <f t="shared" ref="F314:AG314" si="150">IF(F313="Р",8,"")</f>
        <v>8</v>
      </c>
      <c r="G314" s="70">
        <f t="shared" si="150"/>
        <v>8</v>
      </c>
      <c r="H314" s="70">
        <f t="shared" si="150"/>
        <v>8</v>
      </c>
      <c r="I314" s="70">
        <f t="shared" si="150"/>
        <v>8</v>
      </c>
      <c r="J314" s="70" t="str">
        <f t="shared" si="150"/>
        <v/>
      </c>
      <c r="K314" s="70" t="str">
        <f t="shared" si="150"/>
        <v/>
      </c>
      <c r="L314" s="70">
        <f t="shared" si="150"/>
        <v>8</v>
      </c>
      <c r="M314" s="70">
        <f t="shared" si="150"/>
        <v>8</v>
      </c>
      <c r="N314" s="70">
        <f t="shared" si="150"/>
        <v>8</v>
      </c>
      <c r="O314" s="70">
        <f t="shared" si="150"/>
        <v>8</v>
      </c>
      <c r="P314" s="70" t="str">
        <f t="shared" si="150"/>
        <v/>
      </c>
      <c r="Q314" s="70" t="str">
        <f t="shared" si="150"/>
        <v/>
      </c>
      <c r="R314" s="70">
        <f t="shared" si="150"/>
        <v>8</v>
      </c>
      <c r="S314" s="70">
        <f t="shared" si="150"/>
        <v>8</v>
      </c>
      <c r="T314" s="70">
        <f t="shared" si="150"/>
        <v>8</v>
      </c>
      <c r="U314" s="70">
        <f t="shared" si="150"/>
        <v>8</v>
      </c>
      <c r="V314" s="70" t="str">
        <f t="shared" si="150"/>
        <v/>
      </c>
      <c r="W314" s="70" t="str">
        <f t="shared" si="150"/>
        <v/>
      </c>
      <c r="X314" s="70">
        <f t="shared" si="150"/>
        <v>8</v>
      </c>
      <c r="Y314" s="70">
        <f t="shared" si="150"/>
        <v>8</v>
      </c>
      <c r="Z314" s="70">
        <f t="shared" si="150"/>
        <v>8</v>
      </c>
      <c r="AA314" s="70">
        <f t="shared" si="150"/>
        <v>8</v>
      </c>
      <c r="AB314" s="70" t="str">
        <f t="shared" si="150"/>
        <v/>
      </c>
      <c r="AC314" s="70" t="str">
        <f t="shared" si="150"/>
        <v/>
      </c>
      <c r="AD314" s="70">
        <f t="shared" si="150"/>
        <v>8</v>
      </c>
      <c r="AE314" s="70">
        <f t="shared" si="150"/>
        <v>8</v>
      </c>
      <c r="AF314" s="70">
        <f t="shared" si="150"/>
        <v>8</v>
      </c>
      <c r="AG314" s="70">
        <f t="shared" si="150"/>
        <v>8</v>
      </c>
      <c r="AH314" s="70"/>
      <c r="AI314" s="70"/>
      <c r="AJ314" s="70"/>
      <c r="AK314" s="162"/>
      <c r="AL314" s="156"/>
      <c r="AM314" s="127"/>
      <c r="AN314" s="130"/>
      <c r="AO314" s="133"/>
      <c r="AP314" s="136"/>
      <c r="AQ314" s="136"/>
      <c r="AR314" s="124"/>
      <c r="AS314" s="124"/>
      <c r="AT314" s="124"/>
      <c r="AU314" s="124"/>
      <c r="AV314" s="124"/>
      <c r="AW314" s="124"/>
      <c r="AX314" s="124"/>
      <c r="AY314" s="95"/>
      <c r="AZ314" s="95"/>
      <c r="BA314" s="98"/>
    </row>
    <row r="315" spans="1:53" ht="12.75" customHeight="1" x14ac:dyDescent="0.25">
      <c r="A315" s="141"/>
      <c r="B315" s="144"/>
      <c r="C315" s="147"/>
      <c r="D315" s="150"/>
      <c r="E315" s="51"/>
      <c r="F315" s="42" t="str">
        <f t="shared" ref="F315:AJ315" si="151">IF(F316&gt;0,"НУ","")</f>
        <v/>
      </c>
      <c r="G315" s="72" t="str">
        <f t="shared" si="151"/>
        <v/>
      </c>
      <c r="H315" s="72" t="str">
        <f t="shared" si="151"/>
        <v/>
      </c>
      <c r="I315" s="72" t="str">
        <f t="shared" si="151"/>
        <v/>
      </c>
      <c r="J315" s="72" t="str">
        <f t="shared" si="151"/>
        <v/>
      </c>
      <c r="K315" s="72" t="str">
        <f t="shared" si="151"/>
        <v/>
      </c>
      <c r="L315" s="72" t="str">
        <f t="shared" si="151"/>
        <v/>
      </c>
      <c r="M315" s="72" t="str">
        <f t="shared" si="151"/>
        <v/>
      </c>
      <c r="N315" s="72" t="str">
        <f t="shared" si="151"/>
        <v/>
      </c>
      <c r="O315" s="72" t="str">
        <f t="shared" si="151"/>
        <v/>
      </c>
      <c r="P315" s="72" t="str">
        <f t="shared" si="151"/>
        <v/>
      </c>
      <c r="Q315" s="72" t="str">
        <f t="shared" si="151"/>
        <v/>
      </c>
      <c r="R315" s="72" t="str">
        <f t="shared" si="151"/>
        <v/>
      </c>
      <c r="S315" s="72" t="str">
        <f t="shared" si="151"/>
        <v/>
      </c>
      <c r="T315" s="72" t="str">
        <f t="shared" si="151"/>
        <v/>
      </c>
      <c r="U315" s="72" t="str">
        <f t="shared" si="151"/>
        <v/>
      </c>
      <c r="V315" s="72" t="str">
        <f t="shared" si="151"/>
        <v/>
      </c>
      <c r="W315" s="72" t="str">
        <f t="shared" si="151"/>
        <v/>
      </c>
      <c r="X315" s="72" t="str">
        <f t="shared" si="151"/>
        <v/>
      </c>
      <c r="Y315" s="72" t="str">
        <f t="shared" si="151"/>
        <v/>
      </c>
      <c r="Z315" s="72" t="str">
        <f t="shared" si="151"/>
        <v/>
      </c>
      <c r="AA315" s="72" t="str">
        <f t="shared" si="151"/>
        <v/>
      </c>
      <c r="AB315" s="72" t="str">
        <f t="shared" si="151"/>
        <v/>
      </c>
      <c r="AC315" s="72" t="str">
        <f t="shared" si="151"/>
        <v/>
      </c>
      <c r="AD315" s="72" t="str">
        <f t="shared" si="151"/>
        <v/>
      </c>
      <c r="AE315" s="72" t="str">
        <f t="shared" si="151"/>
        <v/>
      </c>
      <c r="AF315" s="72" t="str">
        <f t="shared" si="151"/>
        <v/>
      </c>
      <c r="AG315" s="72" t="str">
        <f t="shared" si="151"/>
        <v/>
      </c>
      <c r="AH315" s="72" t="str">
        <f t="shared" si="151"/>
        <v/>
      </c>
      <c r="AI315" s="72" t="str">
        <f t="shared" si="151"/>
        <v/>
      </c>
      <c r="AJ315" s="72" t="str">
        <f t="shared" si="151"/>
        <v/>
      </c>
      <c r="AK315" s="162"/>
      <c r="AL315" s="156"/>
      <c r="AM315" s="127"/>
      <c r="AN315" s="130"/>
      <c r="AO315" s="133"/>
      <c r="AP315" s="136"/>
      <c r="AQ315" s="136"/>
      <c r="AR315" s="124"/>
      <c r="AS315" s="124"/>
      <c r="AT315" s="124"/>
      <c r="AU315" s="124"/>
      <c r="AV315" s="124"/>
      <c r="AW315" s="124"/>
      <c r="AX315" s="124"/>
      <c r="AY315" s="95"/>
      <c r="AZ315" s="95"/>
      <c r="BA315" s="98"/>
    </row>
    <row r="316" spans="1:53" ht="13.5" customHeight="1" thickBot="1" x14ac:dyDescent="0.3">
      <c r="A316" s="142"/>
      <c r="B316" s="145"/>
      <c r="C316" s="148"/>
      <c r="D316" s="151"/>
      <c r="E316" s="52"/>
      <c r="F316" s="47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163"/>
      <c r="AL316" s="157"/>
      <c r="AM316" s="128"/>
      <c r="AN316" s="131"/>
      <c r="AO316" s="134"/>
      <c r="AP316" s="137"/>
      <c r="AQ316" s="137"/>
      <c r="AR316" s="125"/>
      <c r="AS316" s="125"/>
      <c r="AT316" s="125"/>
      <c r="AU316" s="125"/>
      <c r="AV316" s="125"/>
      <c r="AW316" s="125"/>
      <c r="AX316" s="125"/>
      <c r="AY316" s="96"/>
      <c r="AZ316" s="96"/>
      <c r="BA316" s="99"/>
    </row>
    <row r="317" spans="1:53" ht="12.75" customHeight="1" x14ac:dyDescent="0.25">
      <c r="A317" s="140">
        <v>77</v>
      </c>
      <c r="B317" s="143" t="str">
        <f>IFERROR(VLOOKUP($C317,[1]Списки!$A$1:$C$3999,2,0),"")</f>
        <v/>
      </c>
      <c r="C317" s="146"/>
      <c r="D317" s="149" t="str">
        <f>IFERROR(VLOOKUP($C317,[1]Списки!$A$1:$C$3999,3,0),"")</f>
        <v/>
      </c>
      <c r="E317" s="50"/>
      <c r="F317" s="34" t="str">
        <f>VLOOKUP(F$11,[1]Графік!$I$5:$L$32,3,0)</f>
        <v>Р</v>
      </c>
      <c r="G317" s="35" t="str">
        <f>VLOOKUP(G$11,[1]Графік!$I$5:$L$32,3,0)</f>
        <v>Р</v>
      </c>
      <c r="H317" s="35" t="str">
        <f>VLOOKUP(H$11,[1]Графік!$I$5:$L$32,3,0)</f>
        <v>Р</v>
      </c>
      <c r="I317" s="35" t="str">
        <f>VLOOKUP(I$11,[1]Графік!$I$5:$L$32,3,0)</f>
        <v>Р</v>
      </c>
      <c r="J317" s="35" t="str">
        <f>VLOOKUP(J$11,[1]Графік!$I$5:$L$32,3,0)</f>
        <v>ВВ</v>
      </c>
      <c r="K317" s="35" t="str">
        <f>VLOOKUP(K$11,[1]Графік!$I$5:$L$32,3,0)</f>
        <v>ВВ</v>
      </c>
      <c r="L317" s="35" t="str">
        <f>VLOOKUP(L$11,[1]Графік!$I$5:$L$32,3,0)</f>
        <v>Р</v>
      </c>
      <c r="M317" s="35" t="str">
        <f>VLOOKUP(M$11,[1]Графік!$I$5:$L$32,3,0)</f>
        <v>Р</v>
      </c>
      <c r="N317" s="35" t="str">
        <f>VLOOKUP(N$11,[1]Графік!$I$5:$L$32,3,0)</f>
        <v>Р</v>
      </c>
      <c r="O317" s="35" t="str">
        <f>VLOOKUP(O$11,[1]Графік!$I$5:$L$32,3,0)</f>
        <v>Р</v>
      </c>
      <c r="P317" s="35" t="str">
        <f>VLOOKUP(P$11,[1]Графік!$I$5:$L$32,3,0)</f>
        <v>ВВ</v>
      </c>
      <c r="Q317" s="35" t="str">
        <f>VLOOKUP(Q$11,[1]Графік!$I$5:$L$32,3,0)</f>
        <v>ВВ</v>
      </c>
      <c r="R317" s="35" t="str">
        <f>VLOOKUP(R$11,[1]Графік!$I$5:$L$32,3,0)</f>
        <v>Р</v>
      </c>
      <c r="S317" s="35" t="str">
        <f>VLOOKUP(S$11,[1]Графік!$I$5:$L$32,3,0)</f>
        <v>Р</v>
      </c>
      <c r="T317" s="35" t="str">
        <f>VLOOKUP(T$11,[1]Графік!$I$5:$L$32,3,0)</f>
        <v>Р</v>
      </c>
      <c r="U317" s="35" t="str">
        <f>VLOOKUP(U$11,[1]Графік!$I$5:$L$32,3,0)</f>
        <v>Р</v>
      </c>
      <c r="V317" s="35" t="str">
        <f>VLOOKUP(V$11,[1]Графік!$I$5:$L$32,3,0)</f>
        <v>ВВ</v>
      </c>
      <c r="W317" s="35" t="str">
        <f>VLOOKUP(W$11,[1]Графік!$I$5:$L$32,3,0)</f>
        <v>ВВ</v>
      </c>
      <c r="X317" s="35" t="str">
        <f>VLOOKUP(X$11,[1]Графік!$I$5:$L$32,3,0)</f>
        <v>Р</v>
      </c>
      <c r="Y317" s="35" t="str">
        <f>VLOOKUP(Y$11,[1]Графік!$I$5:$L$32,3,0)</f>
        <v>Р</v>
      </c>
      <c r="Z317" s="35" t="str">
        <f>VLOOKUP(Z$11,[1]Графік!$I$5:$L$32,3,0)</f>
        <v>Р</v>
      </c>
      <c r="AA317" s="35" t="str">
        <f>VLOOKUP(AA$11,[1]Графік!$I$5:$L$32,3,0)</f>
        <v>Р</v>
      </c>
      <c r="AB317" s="35" t="str">
        <f>VLOOKUP(AB$11,[1]Графік!$I$5:$L$32,3,0)</f>
        <v>ВВ</v>
      </c>
      <c r="AC317" s="35" t="str">
        <f>VLOOKUP(AC$11,[1]Графік!$I$5:$L$32,3,0)</f>
        <v>ВВ</v>
      </c>
      <c r="AD317" s="35" t="str">
        <f>VLOOKUP(AD$11,[1]Графік!$I$5:$L$32,3,0)</f>
        <v>Р</v>
      </c>
      <c r="AE317" s="35" t="str">
        <f>VLOOKUP(AE$11,[1]Графік!$I$5:$L$32,3,0)</f>
        <v>Р</v>
      </c>
      <c r="AF317" s="35" t="str">
        <f>VLOOKUP(AF$11,[1]Графік!$I$5:$L$32,3,0)</f>
        <v>Р</v>
      </c>
      <c r="AG317" s="35" t="str">
        <f>VLOOKUP(AG$11,[1]Графік!$I$5:$L$32,3,0)</f>
        <v>Р</v>
      </c>
      <c r="AH317" s="35"/>
      <c r="AI317" s="35"/>
      <c r="AJ317" s="35"/>
      <c r="AK317" s="162">
        <f ca="1">SUMIF($F317:$AJ320,"Р",$F318:$AJ318)</f>
        <v>160</v>
      </c>
      <c r="AL317" s="156">
        <f ca="1">SUMIF($F319:$AJ320,"НУ",$F320:$AJ320)</f>
        <v>0</v>
      </c>
      <c r="AM317" s="127">
        <f ca="1">SUMIF(F317:AJ320,"РВ",F318:AJ318)</f>
        <v>0</v>
      </c>
      <c r="AN317" s="130">
        <f ca="1">AK317+AL317+AM317</f>
        <v>160</v>
      </c>
      <c r="AO317" s="133">
        <f ca="1">AK317/8</f>
        <v>20</v>
      </c>
      <c r="AP317" s="136">
        <f>COUNTIF($F317:$AJ320,"=ВВ")</f>
        <v>8</v>
      </c>
      <c r="AQ317" s="136">
        <f>COUNTIF($F317:$AJ320,"=В")</f>
        <v>0</v>
      </c>
      <c r="AR317" s="124">
        <f>COUNTIF($F317:$AJ320,"=НА")</f>
        <v>0</v>
      </c>
      <c r="AS317" s="124">
        <f>COUNTIF(F317:AJ320,"=ТН")</f>
        <v>0</v>
      </c>
      <c r="AT317" s="124">
        <f>COUNTIF($F317:$AJ320,"=ВД")</f>
        <v>0</v>
      </c>
      <c r="AU317" s="124">
        <f>COUNTIF($F317:$AJ320,"=ВП")</f>
        <v>0</v>
      </c>
      <c r="AV317" s="124">
        <f>COUNTIF($F317:$AJ320,"=ДД")</f>
        <v>0</v>
      </c>
      <c r="AW317" s="124">
        <f>COUNTIF($F317:$AJ320,"=П")</f>
        <v>0</v>
      </c>
      <c r="AX317" s="124">
        <f>COUNTIF($F317:$AJ320,"=ПР")</f>
        <v>0</v>
      </c>
      <c r="AY317" s="95">
        <f>COUNTIF($F317:$AJ320,"=І")</f>
        <v>0</v>
      </c>
      <c r="AZ317" s="95">
        <f>COUNTIF($F317:$AJ320,"=НЗ")</f>
        <v>0</v>
      </c>
      <c r="BA317" s="97" t="str">
        <f>IF(C317&gt;1,[1]Графік!$L$36,"")</f>
        <v/>
      </c>
    </row>
    <row r="318" spans="1:53" ht="12.75" customHeight="1" x14ac:dyDescent="0.25">
      <c r="A318" s="141"/>
      <c r="B318" s="144"/>
      <c r="C318" s="147"/>
      <c r="D318" s="150"/>
      <c r="E318" s="51"/>
      <c r="F318" s="38">
        <f t="shared" ref="F318:AG318" si="152">IF(F317="Р",8,"")</f>
        <v>8</v>
      </c>
      <c r="G318" s="70">
        <f t="shared" si="152"/>
        <v>8</v>
      </c>
      <c r="H318" s="70">
        <f t="shared" si="152"/>
        <v>8</v>
      </c>
      <c r="I318" s="70">
        <f t="shared" si="152"/>
        <v>8</v>
      </c>
      <c r="J318" s="70" t="str">
        <f t="shared" si="152"/>
        <v/>
      </c>
      <c r="K318" s="70" t="str">
        <f t="shared" si="152"/>
        <v/>
      </c>
      <c r="L318" s="70">
        <f t="shared" si="152"/>
        <v>8</v>
      </c>
      <c r="M318" s="70">
        <f t="shared" si="152"/>
        <v>8</v>
      </c>
      <c r="N318" s="70">
        <f t="shared" si="152"/>
        <v>8</v>
      </c>
      <c r="O318" s="70">
        <f t="shared" si="152"/>
        <v>8</v>
      </c>
      <c r="P318" s="70" t="str">
        <f t="shared" si="152"/>
        <v/>
      </c>
      <c r="Q318" s="70" t="str">
        <f t="shared" si="152"/>
        <v/>
      </c>
      <c r="R318" s="70">
        <f t="shared" si="152"/>
        <v>8</v>
      </c>
      <c r="S318" s="70">
        <f t="shared" si="152"/>
        <v>8</v>
      </c>
      <c r="T318" s="70">
        <f t="shared" si="152"/>
        <v>8</v>
      </c>
      <c r="U318" s="70">
        <f t="shared" si="152"/>
        <v>8</v>
      </c>
      <c r="V318" s="70" t="str">
        <f t="shared" si="152"/>
        <v/>
      </c>
      <c r="W318" s="70" t="str">
        <f t="shared" si="152"/>
        <v/>
      </c>
      <c r="X318" s="70">
        <f t="shared" si="152"/>
        <v>8</v>
      </c>
      <c r="Y318" s="70">
        <f t="shared" si="152"/>
        <v>8</v>
      </c>
      <c r="Z318" s="70">
        <f t="shared" si="152"/>
        <v>8</v>
      </c>
      <c r="AA318" s="70">
        <f t="shared" si="152"/>
        <v>8</v>
      </c>
      <c r="AB318" s="70" t="str">
        <f t="shared" si="152"/>
        <v/>
      </c>
      <c r="AC318" s="70" t="str">
        <f t="shared" si="152"/>
        <v/>
      </c>
      <c r="AD318" s="70">
        <f t="shared" si="152"/>
        <v>8</v>
      </c>
      <c r="AE318" s="70">
        <f t="shared" si="152"/>
        <v>8</v>
      </c>
      <c r="AF318" s="70">
        <f t="shared" si="152"/>
        <v>8</v>
      </c>
      <c r="AG318" s="70">
        <f t="shared" si="152"/>
        <v>8</v>
      </c>
      <c r="AH318" s="70"/>
      <c r="AI318" s="70"/>
      <c r="AJ318" s="70"/>
      <c r="AK318" s="162"/>
      <c r="AL318" s="156"/>
      <c r="AM318" s="127"/>
      <c r="AN318" s="130"/>
      <c r="AO318" s="133"/>
      <c r="AP318" s="136"/>
      <c r="AQ318" s="136"/>
      <c r="AR318" s="124"/>
      <c r="AS318" s="124"/>
      <c r="AT318" s="124"/>
      <c r="AU318" s="124"/>
      <c r="AV318" s="124"/>
      <c r="AW318" s="124"/>
      <c r="AX318" s="124"/>
      <c r="AY318" s="95"/>
      <c r="AZ318" s="95"/>
      <c r="BA318" s="98"/>
    </row>
    <row r="319" spans="1:53" ht="12.75" customHeight="1" x14ac:dyDescent="0.25">
      <c r="A319" s="141"/>
      <c r="B319" s="144"/>
      <c r="C319" s="147"/>
      <c r="D319" s="150"/>
      <c r="E319" s="51"/>
      <c r="F319" s="42" t="str">
        <f t="shared" ref="F319:AJ319" si="153">IF(F320&gt;0,"НУ","")</f>
        <v/>
      </c>
      <c r="G319" s="72" t="str">
        <f t="shared" si="153"/>
        <v/>
      </c>
      <c r="H319" s="72" t="str">
        <f t="shared" si="153"/>
        <v/>
      </c>
      <c r="I319" s="72" t="str">
        <f t="shared" si="153"/>
        <v/>
      </c>
      <c r="J319" s="72" t="str">
        <f t="shared" si="153"/>
        <v/>
      </c>
      <c r="K319" s="72" t="str">
        <f t="shared" si="153"/>
        <v/>
      </c>
      <c r="L319" s="72" t="str">
        <f t="shared" si="153"/>
        <v/>
      </c>
      <c r="M319" s="72" t="str">
        <f t="shared" si="153"/>
        <v/>
      </c>
      <c r="N319" s="72" t="str">
        <f t="shared" si="153"/>
        <v/>
      </c>
      <c r="O319" s="72" t="str">
        <f t="shared" si="153"/>
        <v/>
      </c>
      <c r="P319" s="72" t="str">
        <f t="shared" si="153"/>
        <v/>
      </c>
      <c r="Q319" s="72" t="str">
        <f t="shared" si="153"/>
        <v/>
      </c>
      <c r="R319" s="72" t="str">
        <f t="shared" si="153"/>
        <v/>
      </c>
      <c r="S319" s="72" t="str">
        <f t="shared" si="153"/>
        <v/>
      </c>
      <c r="T319" s="72" t="str">
        <f t="shared" si="153"/>
        <v/>
      </c>
      <c r="U319" s="72" t="str">
        <f t="shared" si="153"/>
        <v/>
      </c>
      <c r="V319" s="72" t="str">
        <f t="shared" si="153"/>
        <v/>
      </c>
      <c r="W319" s="72" t="str">
        <f t="shared" si="153"/>
        <v/>
      </c>
      <c r="X319" s="72" t="str">
        <f t="shared" si="153"/>
        <v/>
      </c>
      <c r="Y319" s="72" t="str">
        <f t="shared" si="153"/>
        <v/>
      </c>
      <c r="Z319" s="72" t="str">
        <f t="shared" si="153"/>
        <v/>
      </c>
      <c r="AA319" s="72" t="str">
        <f t="shared" si="153"/>
        <v/>
      </c>
      <c r="AB319" s="72" t="str">
        <f t="shared" si="153"/>
        <v/>
      </c>
      <c r="AC319" s="72" t="str">
        <f t="shared" si="153"/>
        <v/>
      </c>
      <c r="AD319" s="72" t="str">
        <f t="shared" si="153"/>
        <v/>
      </c>
      <c r="AE319" s="72" t="str">
        <f t="shared" si="153"/>
        <v/>
      </c>
      <c r="AF319" s="72" t="str">
        <f t="shared" si="153"/>
        <v/>
      </c>
      <c r="AG319" s="72" t="str">
        <f t="shared" si="153"/>
        <v/>
      </c>
      <c r="AH319" s="72" t="str">
        <f t="shared" si="153"/>
        <v/>
      </c>
      <c r="AI319" s="72" t="str">
        <f t="shared" si="153"/>
        <v/>
      </c>
      <c r="AJ319" s="72" t="str">
        <f t="shared" si="153"/>
        <v/>
      </c>
      <c r="AK319" s="162"/>
      <c r="AL319" s="156"/>
      <c r="AM319" s="127"/>
      <c r="AN319" s="130"/>
      <c r="AO319" s="133"/>
      <c r="AP319" s="136"/>
      <c r="AQ319" s="136"/>
      <c r="AR319" s="124"/>
      <c r="AS319" s="124"/>
      <c r="AT319" s="124"/>
      <c r="AU319" s="124"/>
      <c r="AV319" s="124"/>
      <c r="AW319" s="124"/>
      <c r="AX319" s="124"/>
      <c r="AY319" s="95"/>
      <c r="AZ319" s="95"/>
      <c r="BA319" s="98"/>
    </row>
    <row r="320" spans="1:53" ht="13.5" customHeight="1" thickBot="1" x14ac:dyDescent="0.3">
      <c r="A320" s="142"/>
      <c r="B320" s="145"/>
      <c r="C320" s="148"/>
      <c r="D320" s="151"/>
      <c r="E320" s="52"/>
      <c r="F320" s="47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163"/>
      <c r="AL320" s="157"/>
      <c r="AM320" s="128"/>
      <c r="AN320" s="131"/>
      <c r="AO320" s="134"/>
      <c r="AP320" s="137"/>
      <c r="AQ320" s="137"/>
      <c r="AR320" s="125"/>
      <c r="AS320" s="125"/>
      <c r="AT320" s="125"/>
      <c r="AU320" s="125"/>
      <c r="AV320" s="125"/>
      <c r="AW320" s="125"/>
      <c r="AX320" s="125"/>
      <c r="AY320" s="96"/>
      <c r="AZ320" s="96"/>
      <c r="BA320" s="99"/>
    </row>
    <row r="321" spans="1:53" ht="12.75" customHeight="1" x14ac:dyDescent="0.25">
      <c r="A321" s="140">
        <v>78</v>
      </c>
      <c r="B321" s="143" t="str">
        <f>IFERROR(VLOOKUP($C321,[1]Списки!$A$1:$C$3999,2,0),"")</f>
        <v/>
      </c>
      <c r="C321" s="146"/>
      <c r="D321" s="149" t="str">
        <f>IFERROR(VLOOKUP($C321,[1]Списки!$A$1:$C$3999,3,0),"")</f>
        <v/>
      </c>
      <c r="E321" s="50"/>
      <c r="F321" s="34" t="str">
        <f>VLOOKUP(F$11,[1]Графік!$I$5:$L$32,3,0)</f>
        <v>Р</v>
      </c>
      <c r="G321" s="35" t="str">
        <f>VLOOKUP(G$11,[1]Графік!$I$5:$L$32,3,0)</f>
        <v>Р</v>
      </c>
      <c r="H321" s="35" t="str">
        <f>VLOOKUP(H$11,[1]Графік!$I$5:$L$32,3,0)</f>
        <v>Р</v>
      </c>
      <c r="I321" s="35" t="str">
        <f>VLOOKUP(I$11,[1]Графік!$I$5:$L$32,3,0)</f>
        <v>Р</v>
      </c>
      <c r="J321" s="35" t="str">
        <f>VLOOKUP(J$11,[1]Графік!$I$5:$L$32,3,0)</f>
        <v>ВВ</v>
      </c>
      <c r="K321" s="35" t="str">
        <f>VLOOKUP(K$11,[1]Графік!$I$5:$L$32,3,0)</f>
        <v>ВВ</v>
      </c>
      <c r="L321" s="35" t="str">
        <f>VLOOKUP(L$11,[1]Графік!$I$5:$L$32,3,0)</f>
        <v>Р</v>
      </c>
      <c r="M321" s="35" t="str">
        <f>VLOOKUP(M$11,[1]Графік!$I$5:$L$32,3,0)</f>
        <v>Р</v>
      </c>
      <c r="N321" s="35" t="str">
        <f>VLOOKUP(N$11,[1]Графік!$I$5:$L$32,3,0)</f>
        <v>Р</v>
      </c>
      <c r="O321" s="35" t="str">
        <f>VLOOKUP(O$11,[1]Графік!$I$5:$L$32,3,0)</f>
        <v>Р</v>
      </c>
      <c r="P321" s="35" t="str">
        <f>VLOOKUP(P$11,[1]Графік!$I$5:$L$32,3,0)</f>
        <v>ВВ</v>
      </c>
      <c r="Q321" s="35" t="str">
        <f>VLOOKUP(Q$11,[1]Графік!$I$5:$L$32,3,0)</f>
        <v>ВВ</v>
      </c>
      <c r="R321" s="35" t="str">
        <f>VLOOKUP(R$11,[1]Графік!$I$5:$L$32,3,0)</f>
        <v>Р</v>
      </c>
      <c r="S321" s="35" t="str">
        <f>VLOOKUP(S$11,[1]Графік!$I$5:$L$32,3,0)</f>
        <v>Р</v>
      </c>
      <c r="T321" s="35" t="str">
        <f>VLOOKUP(T$11,[1]Графік!$I$5:$L$32,3,0)</f>
        <v>Р</v>
      </c>
      <c r="U321" s="35" t="str">
        <f>VLOOKUP(U$11,[1]Графік!$I$5:$L$32,3,0)</f>
        <v>Р</v>
      </c>
      <c r="V321" s="35" t="str">
        <f>VLOOKUP(V$11,[1]Графік!$I$5:$L$32,3,0)</f>
        <v>ВВ</v>
      </c>
      <c r="W321" s="35" t="str">
        <f>VLOOKUP(W$11,[1]Графік!$I$5:$L$32,3,0)</f>
        <v>ВВ</v>
      </c>
      <c r="X321" s="35" t="str">
        <f>VLOOKUP(X$11,[1]Графік!$I$5:$L$32,3,0)</f>
        <v>Р</v>
      </c>
      <c r="Y321" s="35" t="str">
        <f>VLOOKUP(Y$11,[1]Графік!$I$5:$L$32,3,0)</f>
        <v>Р</v>
      </c>
      <c r="Z321" s="35" t="str">
        <f>VLOOKUP(Z$11,[1]Графік!$I$5:$L$32,3,0)</f>
        <v>Р</v>
      </c>
      <c r="AA321" s="35" t="str">
        <f>VLOOKUP(AA$11,[1]Графік!$I$5:$L$32,3,0)</f>
        <v>Р</v>
      </c>
      <c r="AB321" s="35" t="str">
        <f>VLOOKUP(AB$11,[1]Графік!$I$5:$L$32,3,0)</f>
        <v>ВВ</v>
      </c>
      <c r="AC321" s="35" t="str">
        <f>VLOOKUP(AC$11,[1]Графік!$I$5:$L$32,3,0)</f>
        <v>ВВ</v>
      </c>
      <c r="AD321" s="35" t="str">
        <f>VLOOKUP(AD$11,[1]Графік!$I$5:$L$32,3,0)</f>
        <v>Р</v>
      </c>
      <c r="AE321" s="35" t="str">
        <f>VLOOKUP(AE$11,[1]Графік!$I$5:$L$32,3,0)</f>
        <v>Р</v>
      </c>
      <c r="AF321" s="35" t="str">
        <f>VLOOKUP(AF$11,[1]Графік!$I$5:$L$32,3,0)</f>
        <v>Р</v>
      </c>
      <c r="AG321" s="35" t="str">
        <f>VLOOKUP(AG$11,[1]Графік!$I$5:$L$32,3,0)</f>
        <v>Р</v>
      </c>
      <c r="AH321" s="35"/>
      <c r="AI321" s="35"/>
      <c r="AJ321" s="35"/>
      <c r="AK321" s="162">
        <f ca="1">SUMIF($F321:$AJ324,"Р",$F322:$AJ322)</f>
        <v>160</v>
      </c>
      <c r="AL321" s="156">
        <f ca="1">SUMIF($F323:$AJ324,"НУ",$F324:$AJ324)</f>
        <v>0</v>
      </c>
      <c r="AM321" s="127">
        <f ca="1">SUMIF(F321:AJ324,"РВ",F322:AJ322)</f>
        <v>0</v>
      </c>
      <c r="AN321" s="130">
        <f ca="1">AK321+AL321+AM321</f>
        <v>160</v>
      </c>
      <c r="AO321" s="133">
        <f ca="1">AK321/8</f>
        <v>20</v>
      </c>
      <c r="AP321" s="136">
        <f>COUNTIF($F321:$AJ324,"=ВВ")</f>
        <v>8</v>
      </c>
      <c r="AQ321" s="136">
        <f>COUNTIF($F321:$AJ324,"=В")</f>
        <v>0</v>
      </c>
      <c r="AR321" s="124">
        <f>COUNTIF($F321:$AJ324,"=НА")</f>
        <v>0</v>
      </c>
      <c r="AS321" s="124">
        <f>COUNTIF(F321:AJ324,"=ТН")</f>
        <v>0</v>
      </c>
      <c r="AT321" s="124">
        <f>COUNTIF($F321:$AJ324,"=ВД")</f>
        <v>0</v>
      </c>
      <c r="AU321" s="124">
        <f>COUNTIF($F321:$AJ324,"=ВП")</f>
        <v>0</v>
      </c>
      <c r="AV321" s="124">
        <f>COUNTIF($F321:$AJ324,"=ДД")</f>
        <v>0</v>
      </c>
      <c r="AW321" s="124">
        <f>COUNTIF($F321:$AJ324,"=П")</f>
        <v>0</v>
      </c>
      <c r="AX321" s="124">
        <f>COUNTIF($F321:$AJ324,"=ПР")</f>
        <v>0</v>
      </c>
      <c r="AY321" s="95">
        <f>COUNTIF($F321:$AJ324,"=І")</f>
        <v>0</v>
      </c>
      <c r="AZ321" s="95">
        <f>COUNTIF($F321:$AJ324,"=НЗ")</f>
        <v>0</v>
      </c>
      <c r="BA321" s="97" t="str">
        <f>IF(C321&gt;1,[1]Графік!$L$36,"")</f>
        <v/>
      </c>
    </row>
    <row r="322" spans="1:53" ht="12.75" customHeight="1" x14ac:dyDescent="0.25">
      <c r="A322" s="141"/>
      <c r="B322" s="144"/>
      <c r="C322" s="147"/>
      <c r="D322" s="150"/>
      <c r="E322" s="51"/>
      <c r="F322" s="38">
        <f t="shared" ref="F322:AG322" si="154">IF(F321="Р",8,"")</f>
        <v>8</v>
      </c>
      <c r="G322" s="70">
        <f t="shared" si="154"/>
        <v>8</v>
      </c>
      <c r="H322" s="70">
        <f t="shared" si="154"/>
        <v>8</v>
      </c>
      <c r="I322" s="70">
        <f t="shared" si="154"/>
        <v>8</v>
      </c>
      <c r="J322" s="70" t="str">
        <f t="shared" si="154"/>
        <v/>
      </c>
      <c r="K322" s="70" t="str">
        <f t="shared" si="154"/>
        <v/>
      </c>
      <c r="L322" s="70">
        <f t="shared" si="154"/>
        <v>8</v>
      </c>
      <c r="M322" s="70">
        <f t="shared" si="154"/>
        <v>8</v>
      </c>
      <c r="N322" s="70">
        <f t="shared" si="154"/>
        <v>8</v>
      </c>
      <c r="O322" s="70">
        <f t="shared" si="154"/>
        <v>8</v>
      </c>
      <c r="P322" s="70" t="str">
        <f t="shared" si="154"/>
        <v/>
      </c>
      <c r="Q322" s="70" t="str">
        <f t="shared" si="154"/>
        <v/>
      </c>
      <c r="R322" s="70">
        <f t="shared" si="154"/>
        <v>8</v>
      </c>
      <c r="S322" s="70">
        <f t="shared" si="154"/>
        <v>8</v>
      </c>
      <c r="T322" s="70">
        <f t="shared" si="154"/>
        <v>8</v>
      </c>
      <c r="U322" s="70">
        <f t="shared" si="154"/>
        <v>8</v>
      </c>
      <c r="V322" s="70" t="str">
        <f t="shared" si="154"/>
        <v/>
      </c>
      <c r="W322" s="70" t="str">
        <f t="shared" si="154"/>
        <v/>
      </c>
      <c r="X322" s="70">
        <f t="shared" si="154"/>
        <v>8</v>
      </c>
      <c r="Y322" s="70">
        <f t="shared" si="154"/>
        <v>8</v>
      </c>
      <c r="Z322" s="70">
        <f t="shared" si="154"/>
        <v>8</v>
      </c>
      <c r="AA322" s="70">
        <f t="shared" si="154"/>
        <v>8</v>
      </c>
      <c r="AB322" s="70" t="str">
        <f t="shared" si="154"/>
        <v/>
      </c>
      <c r="AC322" s="70" t="str">
        <f t="shared" si="154"/>
        <v/>
      </c>
      <c r="AD322" s="70">
        <f t="shared" si="154"/>
        <v>8</v>
      </c>
      <c r="AE322" s="70">
        <f t="shared" si="154"/>
        <v>8</v>
      </c>
      <c r="AF322" s="70">
        <f t="shared" si="154"/>
        <v>8</v>
      </c>
      <c r="AG322" s="70">
        <f t="shared" si="154"/>
        <v>8</v>
      </c>
      <c r="AH322" s="70"/>
      <c r="AI322" s="70"/>
      <c r="AJ322" s="70"/>
      <c r="AK322" s="162"/>
      <c r="AL322" s="156"/>
      <c r="AM322" s="127"/>
      <c r="AN322" s="130"/>
      <c r="AO322" s="133"/>
      <c r="AP322" s="136"/>
      <c r="AQ322" s="136"/>
      <c r="AR322" s="124"/>
      <c r="AS322" s="124"/>
      <c r="AT322" s="124"/>
      <c r="AU322" s="124"/>
      <c r="AV322" s="124"/>
      <c r="AW322" s="124"/>
      <c r="AX322" s="124"/>
      <c r="AY322" s="95"/>
      <c r="AZ322" s="95"/>
      <c r="BA322" s="98"/>
    </row>
    <row r="323" spans="1:53" ht="12.75" customHeight="1" x14ac:dyDescent="0.25">
      <c r="A323" s="141"/>
      <c r="B323" s="144"/>
      <c r="C323" s="147"/>
      <c r="D323" s="150"/>
      <c r="E323" s="51"/>
      <c r="F323" s="42" t="str">
        <f t="shared" ref="F323:AJ323" si="155">IF(F324&gt;0,"НУ","")</f>
        <v/>
      </c>
      <c r="G323" s="72" t="str">
        <f t="shared" si="155"/>
        <v/>
      </c>
      <c r="H323" s="72" t="str">
        <f t="shared" si="155"/>
        <v/>
      </c>
      <c r="I323" s="72" t="str">
        <f t="shared" si="155"/>
        <v/>
      </c>
      <c r="J323" s="72" t="str">
        <f t="shared" si="155"/>
        <v/>
      </c>
      <c r="K323" s="72" t="str">
        <f t="shared" si="155"/>
        <v/>
      </c>
      <c r="L323" s="72" t="str">
        <f t="shared" si="155"/>
        <v/>
      </c>
      <c r="M323" s="72" t="str">
        <f t="shared" si="155"/>
        <v/>
      </c>
      <c r="N323" s="72" t="str">
        <f t="shared" si="155"/>
        <v/>
      </c>
      <c r="O323" s="72" t="str">
        <f t="shared" si="155"/>
        <v/>
      </c>
      <c r="P323" s="72" t="str">
        <f t="shared" si="155"/>
        <v/>
      </c>
      <c r="Q323" s="72" t="str">
        <f t="shared" si="155"/>
        <v/>
      </c>
      <c r="R323" s="72" t="str">
        <f t="shared" si="155"/>
        <v/>
      </c>
      <c r="S323" s="72" t="str">
        <f t="shared" si="155"/>
        <v/>
      </c>
      <c r="T323" s="72" t="str">
        <f t="shared" si="155"/>
        <v/>
      </c>
      <c r="U323" s="72" t="str">
        <f t="shared" si="155"/>
        <v/>
      </c>
      <c r="V323" s="72" t="str">
        <f t="shared" si="155"/>
        <v/>
      </c>
      <c r="W323" s="72" t="str">
        <f t="shared" si="155"/>
        <v/>
      </c>
      <c r="X323" s="72" t="str">
        <f t="shared" si="155"/>
        <v/>
      </c>
      <c r="Y323" s="72" t="str">
        <f t="shared" si="155"/>
        <v/>
      </c>
      <c r="Z323" s="72" t="str">
        <f t="shared" si="155"/>
        <v/>
      </c>
      <c r="AA323" s="72" t="str">
        <f t="shared" si="155"/>
        <v/>
      </c>
      <c r="AB323" s="72" t="str">
        <f t="shared" si="155"/>
        <v/>
      </c>
      <c r="AC323" s="72" t="str">
        <f t="shared" si="155"/>
        <v/>
      </c>
      <c r="AD323" s="72" t="str">
        <f t="shared" si="155"/>
        <v/>
      </c>
      <c r="AE323" s="72" t="str">
        <f t="shared" si="155"/>
        <v/>
      </c>
      <c r="AF323" s="72" t="str">
        <f t="shared" si="155"/>
        <v/>
      </c>
      <c r="AG323" s="72" t="str">
        <f t="shared" si="155"/>
        <v/>
      </c>
      <c r="AH323" s="72" t="str">
        <f t="shared" si="155"/>
        <v/>
      </c>
      <c r="AI323" s="72" t="str">
        <f t="shared" si="155"/>
        <v/>
      </c>
      <c r="AJ323" s="72" t="str">
        <f t="shared" si="155"/>
        <v/>
      </c>
      <c r="AK323" s="162"/>
      <c r="AL323" s="156"/>
      <c r="AM323" s="127"/>
      <c r="AN323" s="130"/>
      <c r="AO323" s="133"/>
      <c r="AP323" s="136"/>
      <c r="AQ323" s="136"/>
      <c r="AR323" s="124"/>
      <c r="AS323" s="124"/>
      <c r="AT323" s="124"/>
      <c r="AU323" s="124"/>
      <c r="AV323" s="124"/>
      <c r="AW323" s="124"/>
      <c r="AX323" s="124"/>
      <c r="AY323" s="95"/>
      <c r="AZ323" s="95"/>
      <c r="BA323" s="98"/>
    </row>
    <row r="324" spans="1:53" ht="13.5" customHeight="1" thickBot="1" x14ac:dyDescent="0.3">
      <c r="A324" s="142"/>
      <c r="B324" s="145"/>
      <c r="C324" s="148"/>
      <c r="D324" s="151"/>
      <c r="E324" s="52"/>
      <c r="F324" s="47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163"/>
      <c r="AL324" s="157"/>
      <c r="AM324" s="128"/>
      <c r="AN324" s="131"/>
      <c r="AO324" s="134"/>
      <c r="AP324" s="137"/>
      <c r="AQ324" s="137"/>
      <c r="AR324" s="125"/>
      <c r="AS324" s="125"/>
      <c r="AT324" s="125"/>
      <c r="AU324" s="125"/>
      <c r="AV324" s="125"/>
      <c r="AW324" s="125"/>
      <c r="AX324" s="125"/>
      <c r="AY324" s="96"/>
      <c r="AZ324" s="96"/>
      <c r="BA324" s="99"/>
    </row>
    <row r="325" spans="1:53" ht="12.75" customHeight="1" x14ac:dyDescent="0.25">
      <c r="A325" s="140">
        <v>79</v>
      </c>
      <c r="B325" s="143" t="str">
        <f>IFERROR(VLOOKUP($C325,[1]Списки!$A$1:$C$3999,2,0),"")</f>
        <v/>
      </c>
      <c r="C325" s="146"/>
      <c r="D325" s="149" t="str">
        <f>IFERROR(VLOOKUP($C325,[1]Списки!$A$1:$C$3999,3,0),"")</f>
        <v/>
      </c>
      <c r="E325" s="50"/>
      <c r="F325" s="34" t="str">
        <f>VLOOKUP(F$11,[1]Графік!$I$5:$L$32,3,0)</f>
        <v>Р</v>
      </c>
      <c r="G325" s="35" t="str">
        <f>VLOOKUP(G$11,[1]Графік!$I$5:$L$32,3,0)</f>
        <v>Р</v>
      </c>
      <c r="H325" s="35" t="str">
        <f>VLOOKUP(H$11,[1]Графік!$I$5:$L$32,3,0)</f>
        <v>Р</v>
      </c>
      <c r="I325" s="35" t="str">
        <f>VLOOKUP(I$11,[1]Графік!$I$5:$L$32,3,0)</f>
        <v>Р</v>
      </c>
      <c r="J325" s="35" t="str">
        <f>VLOOKUP(J$11,[1]Графік!$I$5:$L$32,3,0)</f>
        <v>ВВ</v>
      </c>
      <c r="K325" s="35" t="str">
        <f>VLOOKUP(K$11,[1]Графік!$I$5:$L$32,3,0)</f>
        <v>ВВ</v>
      </c>
      <c r="L325" s="35" t="str">
        <f>VLOOKUP(L$11,[1]Графік!$I$5:$L$32,3,0)</f>
        <v>Р</v>
      </c>
      <c r="M325" s="35" t="str">
        <f>VLOOKUP(M$11,[1]Графік!$I$5:$L$32,3,0)</f>
        <v>Р</v>
      </c>
      <c r="N325" s="35" t="str">
        <f>VLOOKUP(N$11,[1]Графік!$I$5:$L$32,3,0)</f>
        <v>Р</v>
      </c>
      <c r="O325" s="35" t="str">
        <f>VLOOKUP(O$11,[1]Графік!$I$5:$L$32,3,0)</f>
        <v>Р</v>
      </c>
      <c r="P325" s="35" t="str">
        <f>VLOOKUP(P$11,[1]Графік!$I$5:$L$32,3,0)</f>
        <v>ВВ</v>
      </c>
      <c r="Q325" s="35" t="str">
        <f>VLOOKUP(Q$11,[1]Графік!$I$5:$L$32,3,0)</f>
        <v>ВВ</v>
      </c>
      <c r="R325" s="35" t="str">
        <f>VLOOKUP(R$11,[1]Графік!$I$5:$L$32,3,0)</f>
        <v>Р</v>
      </c>
      <c r="S325" s="35" t="str">
        <f>VLOOKUP(S$11,[1]Графік!$I$5:$L$32,3,0)</f>
        <v>Р</v>
      </c>
      <c r="T325" s="35" t="str">
        <f>VLOOKUP(T$11,[1]Графік!$I$5:$L$32,3,0)</f>
        <v>Р</v>
      </c>
      <c r="U325" s="35" t="str">
        <f>VLOOKUP(U$11,[1]Графік!$I$5:$L$32,3,0)</f>
        <v>Р</v>
      </c>
      <c r="V325" s="35" t="str">
        <f>VLOOKUP(V$11,[1]Графік!$I$5:$L$32,3,0)</f>
        <v>ВВ</v>
      </c>
      <c r="W325" s="35" t="str">
        <f>VLOOKUP(W$11,[1]Графік!$I$5:$L$32,3,0)</f>
        <v>ВВ</v>
      </c>
      <c r="X325" s="35" t="str">
        <f>VLOOKUP(X$11,[1]Графік!$I$5:$L$32,3,0)</f>
        <v>Р</v>
      </c>
      <c r="Y325" s="35" t="str">
        <f>VLOOKUP(Y$11,[1]Графік!$I$5:$L$32,3,0)</f>
        <v>Р</v>
      </c>
      <c r="Z325" s="35" t="str">
        <f>VLOOKUP(Z$11,[1]Графік!$I$5:$L$32,3,0)</f>
        <v>Р</v>
      </c>
      <c r="AA325" s="35" t="str">
        <f>VLOOKUP(AA$11,[1]Графік!$I$5:$L$32,3,0)</f>
        <v>Р</v>
      </c>
      <c r="AB325" s="35" t="str">
        <f>VLOOKUP(AB$11,[1]Графік!$I$5:$L$32,3,0)</f>
        <v>ВВ</v>
      </c>
      <c r="AC325" s="35" t="str">
        <f>VLOOKUP(AC$11,[1]Графік!$I$5:$L$32,3,0)</f>
        <v>ВВ</v>
      </c>
      <c r="AD325" s="35" t="str">
        <f>VLOOKUP(AD$11,[1]Графік!$I$5:$L$32,3,0)</f>
        <v>Р</v>
      </c>
      <c r="AE325" s="35" t="str">
        <f>VLOOKUP(AE$11,[1]Графік!$I$5:$L$32,3,0)</f>
        <v>Р</v>
      </c>
      <c r="AF325" s="35" t="str">
        <f>VLOOKUP(AF$11,[1]Графік!$I$5:$L$32,3,0)</f>
        <v>Р</v>
      </c>
      <c r="AG325" s="35" t="str">
        <f>VLOOKUP(AG$11,[1]Графік!$I$5:$L$32,3,0)</f>
        <v>Р</v>
      </c>
      <c r="AH325" s="35"/>
      <c r="AI325" s="35"/>
      <c r="AJ325" s="35"/>
      <c r="AK325" s="162">
        <f ca="1">SUMIF($F325:$AJ328,"Р",$F326:$AJ326)</f>
        <v>160</v>
      </c>
      <c r="AL325" s="156">
        <f ca="1">SUMIF($F327:$AJ328,"НУ",$F328:$AJ328)</f>
        <v>0</v>
      </c>
      <c r="AM325" s="127">
        <f ca="1">SUMIF(F325:AJ328,"РВ",F326:AJ326)</f>
        <v>0</v>
      </c>
      <c r="AN325" s="130">
        <f ca="1">AK325+AL325+AM325</f>
        <v>160</v>
      </c>
      <c r="AO325" s="133">
        <f ca="1">AK325/8</f>
        <v>20</v>
      </c>
      <c r="AP325" s="136">
        <f>COUNTIF($F325:$AJ328,"=ВВ")</f>
        <v>8</v>
      </c>
      <c r="AQ325" s="136">
        <f>COUNTIF($F325:$AJ328,"=В")</f>
        <v>0</v>
      </c>
      <c r="AR325" s="124">
        <f>COUNTIF($F325:$AJ328,"=НА")</f>
        <v>0</v>
      </c>
      <c r="AS325" s="124">
        <f>COUNTIF(F325:AJ328,"=ТН")</f>
        <v>0</v>
      </c>
      <c r="AT325" s="124">
        <f>COUNTIF($F325:$AJ328,"=ВД")</f>
        <v>0</v>
      </c>
      <c r="AU325" s="124">
        <f>COUNTIF($F325:$AJ328,"=ВП")</f>
        <v>0</v>
      </c>
      <c r="AV325" s="124">
        <f>COUNTIF($F325:$AJ328,"=ДД")</f>
        <v>0</v>
      </c>
      <c r="AW325" s="124">
        <f>COUNTIF($F325:$AJ328,"=П")</f>
        <v>0</v>
      </c>
      <c r="AX325" s="124">
        <f>COUNTIF($F325:$AJ328,"=ПР")</f>
        <v>0</v>
      </c>
      <c r="AY325" s="95">
        <f>COUNTIF($F325:$AJ328,"=І")</f>
        <v>0</v>
      </c>
      <c r="AZ325" s="95">
        <f>COUNTIF($F325:$AJ328,"=НЗ")</f>
        <v>0</v>
      </c>
      <c r="BA325" s="97" t="str">
        <f>IF(C325&gt;1,[1]Графік!$L$36,"")</f>
        <v/>
      </c>
    </row>
    <row r="326" spans="1:53" ht="15.75" customHeight="1" x14ac:dyDescent="0.25">
      <c r="A326" s="141"/>
      <c r="B326" s="144"/>
      <c r="C326" s="147"/>
      <c r="D326" s="150"/>
      <c r="E326" s="51"/>
      <c r="F326" s="38">
        <f t="shared" ref="F326:AG326" si="156">IF(F325="Р",8,"")</f>
        <v>8</v>
      </c>
      <c r="G326" s="70">
        <f t="shared" si="156"/>
        <v>8</v>
      </c>
      <c r="H326" s="70">
        <f t="shared" si="156"/>
        <v>8</v>
      </c>
      <c r="I326" s="70">
        <f t="shared" si="156"/>
        <v>8</v>
      </c>
      <c r="J326" s="70" t="str">
        <f t="shared" si="156"/>
        <v/>
      </c>
      <c r="K326" s="70" t="str">
        <f t="shared" si="156"/>
        <v/>
      </c>
      <c r="L326" s="70">
        <f t="shared" si="156"/>
        <v>8</v>
      </c>
      <c r="M326" s="70">
        <f t="shared" si="156"/>
        <v>8</v>
      </c>
      <c r="N326" s="70">
        <f t="shared" si="156"/>
        <v>8</v>
      </c>
      <c r="O326" s="70">
        <f t="shared" si="156"/>
        <v>8</v>
      </c>
      <c r="P326" s="70" t="str">
        <f t="shared" si="156"/>
        <v/>
      </c>
      <c r="Q326" s="70" t="str">
        <f t="shared" si="156"/>
        <v/>
      </c>
      <c r="R326" s="70">
        <f t="shared" si="156"/>
        <v>8</v>
      </c>
      <c r="S326" s="70">
        <f t="shared" si="156"/>
        <v>8</v>
      </c>
      <c r="T326" s="70">
        <f t="shared" si="156"/>
        <v>8</v>
      </c>
      <c r="U326" s="70">
        <f t="shared" si="156"/>
        <v>8</v>
      </c>
      <c r="V326" s="70" t="str">
        <f t="shared" si="156"/>
        <v/>
      </c>
      <c r="W326" s="70" t="str">
        <f t="shared" si="156"/>
        <v/>
      </c>
      <c r="X326" s="70">
        <f t="shared" si="156"/>
        <v>8</v>
      </c>
      <c r="Y326" s="70">
        <f t="shared" si="156"/>
        <v>8</v>
      </c>
      <c r="Z326" s="70">
        <f t="shared" si="156"/>
        <v>8</v>
      </c>
      <c r="AA326" s="70">
        <f t="shared" si="156"/>
        <v>8</v>
      </c>
      <c r="AB326" s="70" t="str">
        <f t="shared" si="156"/>
        <v/>
      </c>
      <c r="AC326" s="70" t="str">
        <f t="shared" si="156"/>
        <v/>
      </c>
      <c r="AD326" s="70">
        <f t="shared" si="156"/>
        <v>8</v>
      </c>
      <c r="AE326" s="70">
        <f t="shared" si="156"/>
        <v>8</v>
      </c>
      <c r="AF326" s="70">
        <f t="shared" si="156"/>
        <v>8</v>
      </c>
      <c r="AG326" s="70">
        <f t="shared" si="156"/>
        <v>8</v>
      </c>
      <c r="AH326" s="70"/>
      <c r="AI326" s="70"/>
      <c r="AJ326" s="70"/>
      <c r="AK326" s="162"/>
      <c r="AL326" s="156"/>
      <c r="AM326" s="127"/>
      <c r="AN326" s="130"/>
      <c r="AO326" s="133"/>
      <c r="AP326" s="136"/>
      <c r="AQ326" s="136"/>
      <c r="AR326" s="124"/>
      <c r="AS326" s="124"/>
      <c r="AT326" s="124"/>
      <c r="AU326" s="124"/>
      <c r="AV326" s="124"/>
      <c r="AW326" s="124"/>
      <c r="AX326" s="124"/>
      <c r="AY326" s="95"/>
      <c r="AZ326" s="95"/>
      <c r="BA326" s="98"/>
    </row>
    <row r="327" spans="1:53" ht="12.75" customHeight="1" x14ac:dyDescent="0.25">
      <c r="A327" s="141"/>
      <c r="B327" s="144"/>
      <c r="C327" s="147"/>
      <c r="D327" s="150"/>
      <c r="E327" s="51"/>
      <c r="F327" s="42" t="str">
        <f t="shared" ref="F327:AJ327" si="157">IF(F328&gt;0,"НУ","")</f>
        <v/>
      </c>
      <c r="G327" s="72" t="str">
        <f t="shared" si="157"/>
        <v/>
      </c>
      <c r="H327" s="72" t="str">
        <f t="shared" si="157"/>
        <v/>
      </c>
      <c r="I327" s="72" t="str">
        <f t="shared" si="157"/>
        <v/>
      </c>
      <c r="J327" s="72" t="str">
        <f t="shared" si="157"/>
        <v/>
      </c>
      <c r="K327" s="72" t="str">
        <f t="shared" si="157"/>
        <v/>
      </c>
      <c r="L327" s="72" t="str">
        <f t="shared" si="157"/>
        <v/>
      </c>
      <c r="M327" s="72" t="str">
        <f t="shared" si="157"/>
        <v/>
      </c>
      <c r="N327" s="72" t="str">
        <f t="shared" si="157"/>
        <v/>
      </c>
      <c r="O327" s="72" t="str">
        <f t="shared" si="157"/>
        <v/>
      </c>
      <c r="P327" s="72" t="str">
        <f t="shared" si="157"/>
        <v/>
      </c>
      <c r="Q327" s="72" t="str">
        <f t="shared" si="157"/>
        <v/>
      </c>
      <c r="R327" s="72" t="str">
        <f t="shared" si="157"/>
        <v/>
      </c>
      <c r="S327" s="72" t="str">
        <f t="shared" si="157"/>
        <v/>
      </c>
      <c r="T327" s="72" t="str">
        <f t="shared" si="157"/>
        <v/>
      </c>
      <c r="U327" s="72" t="str">
        <f t="shared" si="157"/>
        <v/>
      </c>
      <c r="V327" s="72" t="str">
        <f t="shared" si="157"/>
        <v/>
      </c>
      <c r="W327" s="72" t="str">
        <f t="shared" si="157"/>
        <v/>
      </c>
      <c r="X327" s="72" t="str">
        <f t="shared" si="157"/>
        <v/>
      </c>
      <c r="Y327" s="72" t="str">
        <f t="shared" si="157"/>
        <v/>
      </c>
      <c r="Z327" s="72" t="str">
        <f t="shared" si="157"/>
        <v/>
      </c>
      <c r="AA327" s="72" t="str">
        <f t="shared" si="157"/>
        <v/>
      </c>
      <c r="AB327" s="72" t="str">
        <f t="shared" si="157"/>
        <v/>
      </c>
      <c r="AC327" s="72" t="str">
        <f t="shared" si="157"/>
        <v/>
      </c>
      <c r="AD327" s="72" t="str">
        <f t="shared" si="157"/>
        <v/>
      </c>
      <c r="AE327" s="72" t="str">
        <f t="shared" si="157"/>
        <v/>
      </c>
      <c r="AF327" s="72" t="str">
        <f t="shared" si="157"/>
        <v/>
      </c>
      <c r="AG327" s="72" t="str">
        <f t="shared" si="157"/>
        <v/>
      </c>
      <c r="AH327" s="72" t="str">
        <f t="shared" si="157"/>
        <v/>
      </c>
      <c r="AI327" s="72" t="str">
        <f t="shared" si="157"/>
        <v/>
      </c>
      <c r="AJ327" s="72" t="str">
        <f t="shared" si="157"/>
        <v/>
      </c>
      <c r="AK327" s="162"/>
      <c r="AL327" s="156"/>
      <c r="AM327" s="127"/>
      <c r="AN327" s="130"/>
      <c r="AO327" s="133"/>
      <c r="AP327" s="136"/>
      <c r="AQ327" s="136"/>
      <c r="AR327" s="124"/>
      <c r="AS327" s="124"/>
      <c r="AT327" s="124"/>
      <c r="AU327" s="124"/>
      <c r="AV327" s="124"/>
      <c r="AW327" s="124"/>
      <c r="AX327" s="124"/>
      <c r="AY327" s="95"/>
      <c r="AZ327" s="95"/>
      <c r="BA327" s="98"/>
    </row>
    <row r="328" spans="1:53" ht="13.5" customHeight="1" thickBot="1" x14ac:dyDescent="0.3">
      <c r="A328" s="142"/>
      <c r="B328" s="145"/>
      <c r="C328" s="148"/>
      <c r="D328" s="151"/>
      <c r="E328" s="52"/>
      <c r="F328" s="47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163"/>
      <c r="AL328" s="157"/>
      <c r="AM328" s="128"/>
      <c r="AN328" s="131"/>
      <c r="AO328" s="134"/>
      <c r="AP328" s="137"/>
      <c r="AQ328" s="137"/>
      <c r="AR328" s="125"/>
      <c r="AS328" s="125"/>
      <c r="AT328" s="125"/>
      <c r="AU328" s="125"/>
      <c r="AV328" s="125"/>
      <c r="AW328" s="125"/>
      <c r="AX328" s="125"/>
      <c r="AY328" s="96"/>
      <c r="AZ328" s="96"/>
      <c r="BA328" s="99"/>
    </row>
    <row r="329" spans="1:53" ht="12.75" customHeight="1" x14ac:dyDescent="0.25">
      <c r="A329" s="140">
        <v>80</v>
      </c>
      <c r="B329" s="143" t="str">
        <f>IFERROR(VLOOKUP($C329,[1]Списки!$A$1:$C$3999,2,0),"")</f>
        <v/>
      </c>
      <c r="C329" s="146"/>
      <c r="D329" s="149" t="str">
        <f>IFERROR(VLOOKUP($C329,[1]Списки!$A$1:$C$3999,3,0),"")</f>
        <v/>
      </c>
      <c r="E329" s="50"/>
      <c r="F329" s="34" t="str">
        <f>VLOOKUP(F$11,[1]Графік!$I$5:$L$32,3,0)</f>
        <v>Р</v>
      </c>
      <c r="G329" s="35" t="str">
        <f>VLOOKUP(G$11,[1]Графік!$I$5:$L$32,3,0)</f>
        <v>Р</v>
      </c>
      <c r="H329" s="35" t="str">
        <f>VLOOKUP(H$11,[1]Графік!$I$5:$L$32,3,0)</f>
        <v>Р</v>
      </c>
      <c r="I329" s="35" t="str">
        <f>VLOOKUP(I$11,[1]Графік!$I$5:$L$32,3,0)</f>
        <v>Р</v>
      </c>
      <c r="J329" s="35" t="str">
        <f>VLOOKUP(J$11,[1]Графік!$I$5:$L$32,3,0)</f>
        <v>ВВ</v>
      </c>
      <c r="K329" s="35" t="str">
        <f>VLOOKUP(K$11,[1]Графік!$I$5:$L$32,3,0)</f>
        <v>ВВ</v>
      </c>
      <c r="L329" s="35" t="str">
        <f>VLOOKUP(L$11,[1]Графік!$I$5:$L$32,3,0)</f>
        <v>Р</v>
      </c>
      <c r="M329" s="35" t="str">
        <f>VLOOKUP(M$11,[1]Графік!$I$5:$L$32,3,0)</f>
        <v>Р</v>
      </c>
      <c r="N329" s="35" t="str">
        <f>VLOOKUP(N$11,[1]Графік!$I$5:$L$32,3,0)</f>
        <v>Р</v>
      </c>
      <c r="O329" s="35" t="str">
        <f>VLOOKUP(O$11,[1]Графік!$I$5:$L$32,3,0)</f>
        <v>Р</v>
      </c>
      <c r="P329" s="35" t="str">
        <f>VLOOKUP(P$11,[1]Графік!$I$5:$L$32,3,0)</f>
        <v>ВВ</v>
      </c>
      <c r="Q329" s="35" t="str">
        <f>VLOOKUP(Q$11,[1]Графік!$I$5:$L$32,3,0)</f>
        <v>ВВ</v>
      </c>
      <c r="R329" s="35" t="str">
        <f>VLOOKUP(R$11,[1]Графік!$I$5:$L$32,3,0)</f>
        <v>Р</v>
      </c>
      <c r="S329" s="35" t="str">
        <f>VLOOKUP(S$11,[1]Графік!$I$5:$L$32,3,0)</f>
        <v>Р</v>
      </c>
      <c r="T329" s="35" t="str">
        <f>VLOOKUP(T$11,[1]Графік!$I$5:$L$32,3,0)</f>
        <v>Р</v>
      </c>
      <c r="U329" s="35" t="str">
        <f>VLOOKUP(U$11,[1]Графік!$I$5:$L$32,3,0)</f>
        <v>Р</v>
      </c>
      <c r="V329" s="35" t="str">
        <f>VLOOKUP(V$11,[1]Графік!$I$5:$L$32,3,0)</f>
        <v>ВВ</v>
      </c>
      <c r="W329" s="35" t="str">
        <f>VLOOKUP(W$11,[1]Графік!$I$5:$L$32,3,0)</f>
        <v>ВВ</v>
      </c>
      <c r="X329" s="35" t="str">
        <f>VLOOKUP(X$11,[1]Графік!$I$5:$L$32,3,0)</f>
        <v>Р</v>
      </c>
      <c r="Y329" s="35" t="str">
        <f>VLOOKUP(Y$11,[1]Графік!$I$5:$L$32,3,0)</f>
        <v>Р</v>
      </c>
      <c r="Z329" s="35" t="str">
        <f>VLOOKUP(Z$11,[1]Графік!$I$5:$L$32,3,0)</f>
        <v>Р</v>
      </c>
      <c r="AA329" s="35" t="str">
        <f>VLOOKUP(AA$11,[1]Графік!$I$5:$L$32,3,0)</f>
        <v>Р</v>
      </c>
      <c r="AB329" s="35" t="str">
        <f>VLOOKUP(AB$11,[1]Графік!$I$5:$L$32,3,0)</f>
        <v>ВВ</v>
      </c>
      <c r="AC329" s="35" t="str">
        <f>VLOOKUP(AC$11,[1]Графік!$I$5:$L$32,3,0)</f>
        <v>ВВ</v>
      </c>
      <c r="AD329" s="35" t="str">
        <f>VLOOKUP(AD$11,[1]Графік!$I$5:$L$32,3,0)</f>
        <v>Р</v>
      </c>
      <c r="AE329" s="35" t="str">
        <f>VLOOKUP(AE$11,[1]Графік!$I$5:$L$32,3,0)</f>
        <v>Р</v>
      </c>
      <c r="AF329" s="35" t="str">
        <f>VLOOKUP(AF$11,[1]Графік!$I$5:$L$32,3,0)</f>
        <v>Р</v>
      </c>
      <c r="AG329" s="35" t="str">
        <f>VLOOKUP(AG$11,[1]Графік!$I$5:$L$32,3,0)</f>
        <v>Р</v>
      </c>
      <c r="AH329" s="35"/>
      <c r="AI329" s="35"/>
      <c r="AJ329" s="35"/>
      <c r="AK329" s="162">
        <f ca="1">SUMIF($F329:$AJ332,"Р",$F330:$AJ330)</f>
        <v>160</v>
      </c>
      <c r="AL329" s="156">
        <f ca="1">SUMIF($F331:$AJ332,"НУ",$F332:$AJ332)</f>
        <v>0</v>
      </c>
      <c r="AM329" s="127">
        <f ca="1">SUMIF(F329:AJ332,"РВ",F330:AJ330)</f>
        <v>0</v>
      </c>
      <c r="AN329" s="130">
        <f ca="1">AK329+AL329+AM329</f>
        <v>160</v>
      </c>
      <c r="AO329" s="133">
        <f ca="1">AK329/8</f>
        <v>20</v>
      </c>
      <c r="AP329" s="136">
        <f>COUNTIF($F329:$AJ332,"=ВВ")</f>
        <v>8</v>
      </c>
      <c r="AQ329" s="136">
        <f>COUNTIF($F329:$AJ332,"=В")</f>
        <v>0</v>
      </c>
      <c r="AR329" s="124">
        <f>COUNTIF($F329:$AJ332,"=НА")</f>
        <v>0</v>
      </c>
      <c r="AS329" s="124">
        <f>COUNTIF(F329:AJ332,"=ТН")</f>
        <v>0</v>
      </c>
      <c r="AT329" s="124">
        <f>COUNTIF($F329:$AJ332,"=ВД")</f>
        <v>0</v>
      </c>
      <c r="AU329" s="124">
        <f>COUNTIF($F329:$AJ332,"=ВП")</f>
        <v>0</v>
      </c>
      <c r="AV329" s="124">
        <f>COUNTIF($F329:$AJ332,"=ДД")</f>
        <v>0</v>
      </c>
      <c r="AW329" s="124">
        <f>COUNTIF($F329:$AJ332,"=П")</f>
        <v>0</v>
      </c>
      <c r="AX329" s="124">
        <f>COUNTIF($F329:$AJ332,"=ПР")</f>
        <v>0</v>
      </c>
      <c r="AY329" s="95">
        <f>COUNTIF($F329:$AJ332,"=І")</f>
        <v>0</v>
      </c>
      <c r="AZ329" s="95">
        <f>COUNTIF($F329:$AJ332,"=НЗ")</f>
        <v>0</v>
      </c>
      <c r="BA329" s="97" t="str">
        <f>IF(C329&gt;1,[1]Графік!$L$36,"")</f>
        <v/>
      </c>
    </row>
    <row r="330" spans="1:53" ht="12.75" customHeight="1" x14ac:dyDescent="0.25">
      <c r="A330" s="141"/>
      <c r="B330" s="144"/>
      <c r="C330" s="147"/>
      <c r="D330" s="150"/>
      <c r="E330" s="51"/>
      <c r="F330" s="38">
        <f t="shared" ref="F330:AG330" si="158">IF(F329="Р",8,"")</f>
        <v>8</v>
      </c>
      <c r="G330" s="70">
        <f t="shared" si="158"/>
        <v>8</v>
      </c>
      <c r="H330" s="70">
        <f t="shared" si="158"/>
        <v>8</v>
      </c>
      <c r="I330" s="70">
        <f t="shared" si="158"/>
        <v>8</v>
      </c>
      <c r="J330" s="70" t="str">
        <f t="shared" si="158"/>
        <v/>
      </c>
      <c r="K330" s="70" t="str">
        <f t="shared" si="158"/>
        <v/>
      </c>
      <c r="L330" s="70">
        <f t="shared" si="158"/>
        <v>8</v>
      </c>
      <c r="M330" s="70">
        <f t="shared" si="158"/>
        <v>8</v>
      </c>
      <c r="N330" s="70">
        <f t="shared" si="158"/>
        <v>8</v>
      </c>
      <c r="O330" s="70">
        <f t="shared" si="158"/>
        <v>8</v>
      </c>
      <c r="P330" s="70" t="str">
        <f t="shared" si="158"/>
        <v/>
      </c>
      <c r="Q330" s="70" t="str">
        <f t="shared" si="158"/>
        <v/>
      </c>
      <c r="R330" s="70">
        <f t="shared" si="158"/>
        <v>8</v>
      </c>
      <c r="S330" s="70">
        <f t="shared" si="158"/>
        <v>8</v>
      </c>
      <c r="T330" s="70">
        <f t="shared" si="158"/>
        <v>8</v>
      </c>
      <c r="U330" s="70">
        <f t="shared" si="158"/>
        <v>8</v>
      </c>
      <c r="V330" s="70" t="str">
        <f t="shared" si="158"/>
        <v/>
      </c>
      <c r="W330" s="70" t="str">
        <f t="shared" si="158"/>
        <v/>
      </c>
      <c r="X330" s="70">
        <f t="shared" si="158"/>
        <v>8</v>
      </c>
      <c r="Y330" s="70">
        <f t="shared" si="158"/>
        <v>8</v>
      </c>
      <c r="Z330" s="70">
        <f t="shared" si="158"/>
        <v>8</v>
      </c>
      <c r="AA330" s="70">
        <f t="shared" si="158"/>
        <v>8</v>
      </c>
      <c r="AB330" s="70" t="str">
        <f t="shared" si="158"/>
        <v/>
      </c>
      <c r="AC330" s="70" t="str">
        <f t="shared" si="158"/>
        <v/>
      </c>
      <c r="AD330" s="70">
        <f t="shared" si="158"/>
        <v>8</v>
      </c>
      <c r="AE330" s="70">
        <f t="shared" si="158"/>
        <v>8</v>
      </c>
      <c r="AF330" s="70">
        <f t="shared" si="158"/>
        <v>8</v>
      </c>
      <c r="AG330" s="70">
        <f t="shared" si="158"/>
        <v>8</v>
      </c>
      <c r="AH330" s="70"/>
      <c r="AI330" s="70"/>
      <c r="AJ330" s="70"/>
      <c r="AK330" s="162"/>
      <c r="AL330" s="156"/>
      <c r="AM330" s="127"/>
      <c r="AN330" s="130"/>
      <c r="AO330" s="133"/>
      <c r="AP330" s="136"/>
      <c r="AQ330" s="136"/>
      <c r="AR330" s="124"/>
      <c r="AS330" s="124"/>
      <c r="AT330" s="124"/>
      <c r="AU330" s="124"/>
      <c r="AV330" s="124"/>
      <c r="AW330" s="124"/>
      <c r="AX330" s="124"/>
      <c r="AY330" s="95"/>
      <c r="AZ330" s="95"/>
      <c r="BA330" s="98"/>
    </row>
    <row r="331" spans="1:53" ht="12.75" customHeight="1" x14ac:dyDescent="0.25">
      <c r="A331" s="141"/>
      <c r="B331" s="144"/>
      <c r="C331" s="147"/>
      <c r="D331" s="150"/>
      <c r="E331" s="51"/>
      <c r="F331" s="42" t="str">
        <f t="shared" ref="F331:AJ331" si="159">IF(F332&gt;0,"НУ","")</f>
        <v/>
      </c>
      <c r="G331" s="72" t="str">
        <f t="shared" si="159"/>
        <v/>
      </c>
      <c r="H331" s="72" t="str">
        <f t="shared" si="159"/>
        <v/>
      </c>
      <c r="I331" s="72" t="str">
        <f t="shared" si="159"/>
        <v/>
      </c>
      <c r="J331" s="72" t="str">
        <f t="shared" si="159"/>
        <v/>
      </c>
      <c r="K331" s="72" t="str">
        <f t="shared" si="159"/>
        <v/>
      </c>
      <c r="L331" s="72" t="str">
        <f t="shared" si="159"/>
        <v/>
      </c>
      <c r="M331" s="72" t="str">
        <f t="shared" si="159"/>
        <v/>
      </c>
      <c r="N331" s="72" t="str">
        <f t="shared" si="159"/>
        <v/>
      </c>
      <c r="O331" s="72" t="str">
        <f t="shared" si="159"/>
        <v/>
      </c>
      <c r="P331" s="72" t="str">
        <f t="shared" si="159"/>
        <v/>
      </c>
      <c r="Q331" s="72" t="str">
        <f t="shared" si="159"/>
        <v/>
      </c>
      <c r="R331" s="72" t="str">
        <f t="shared" si="159"/>
        <v/>
      </c>
      <c r="S331" s="72" t="str">
        <f t="shared" si="159"/>
        <v/>
      </c>
      <c r="T331" s="72" t="str">
        <f t="shared" si="159"/>
        <v/>
      </c>
      <c r="U331" s="72" t="str">
        <f t="shared" si="159"/>
        <v/>
      </c>
      <c r="V331" s="72" t="str">
        <f t="shared" si="159"/>
        <v/>
      </c>
      <c r="W331" s="72" t="str">
        <f t="shared" si="159"/>
        <v/>
      </c>
      <c r="X331" s="72" t="str">
        <f t="shared" si="159"/>
        <v/>
      </c>
      <c r="Y331" s="72" t="str">
        <f t="shared" si="159"/>
        <v/>
      </c>
      <c r="Z331" s="72" t="str">
        <f t="shared" si="159"/>
        <v/>
      </c>
      <c r="AA331" s="72" t="str">
        <f t="shared" si="159"/>
        <v/>
      </c>
      <c r="AB331" s="72" t="str">
        <f t="shared" si="159"/>
        <v/>
      </c>
      <c r="AC331" s="72" t="str">
        <f t="shared" si="159"/>
        <v/>
      </c>
      <c r="AD331" s="72" t="str">
        <f t="shared" si="159"/>
        <v/>
      </c>
      <c r="AE331" s="72" t="str">
        <f t="shared" si="159"/>
        <v/>
      </c>
      <c r="AF331" s="72" t="str">
        <f t="shared" si="159"/>
        <v/>
      </c>
      <c r="AG331" s="72" t="str">
        <f t="shared" si="159"/>
        <v/>
      </c>
      <c r="AH331" s="72" t="str">
        <f t="shared" si="159"/>
        <v/>
      </c>
      <c r="AI331" s="72" t="str">
        <f t="shared" si="159"/>
        <v/>
      </c>
      <c r="AJ331" s="72" t="str">
        <f t="shared" si="159"/>
        <v/>
      </c>
      <c r="AK331" s="162"/>
      <c r="AL331" s="156"/>
      <c r="AM331" s="127"/>
      <c r="AN331" s="130"/>
      <c r="AO331" s="133"/>
      <c r="AP331" s="136"/>
      <c r="AQ331" s="136"/>
      <c r="AR331" s="124"/>
      <c r="AS331" s="124"/>
      <c r="AT331" s="124"/>
      <c r="AU331" s="124"/>
      <c r="AV331" s="124"/>
      <c r="AW331" s="124"/>
      <c r="AX331" s="124"/>
      <c r="AY331" s="95"/>
      <c r="AZ331" s="95"/>
      <c r="BA331" s="98"/>
    </row>
    <row r="332" spans="1:53" ht="13.5" customHeight="1" thickBot="1" x14ac:dyDescent="0.3">
      <c r="A332" s="142"/>
      <c r="B332" s="145"/>
      <c r="C332" s="148"/>
      <c r="D332" s="151"/>
      <c r="E332" s="52"/>
      <c r="F332" s="47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163"/>
      <c r="AL332" s="157"/>
      <c r="AM332" s="128"/>
      <c r="AN332" s="131"/>
      <c r="AO332" s="134"/>
      <c r="AP332" s="137"/>
      <c r="AQ332" s="137"/>
      <c r="AR332" s="125"/>
      <c r="AS332" s="125"/>
      <c r="AT332" s="125"/>
      <c r="AU332" s="125"/>
      <c r="AV332" s="125"/>
      <c r="AW332" s="125"/>
      <c r="AX332" s="125"/>
      <c r="AY332" s="96"/>
      <c r="AZ332" s="96"/>
      <c r="BA332" s="99"/>
    </row>
    <row r="333" spans="1:53" ht="12.75" customHeight="1" x14ac:dyDescent="0.25">
      <c r="A333" s="140">
        <v>81</v>
      </c>
      <c r="B333" s="143" t="str">
        <f>IFERROR(VLOOKUP($C333,[1]Списки!$A$1:$C$3999,2,0),"")</f>
        <v/>
      </c>
      <c r="C333" s="146"/>
      <c r="D333" s="149" t="str">
        <f>IFERROR(VLOOKUP($C333,[1]Списки!$A$1:$C$3999,3,0),"")</f>
        <v/>
      </c>
      <c r="E333" s="50"/>
      <c r="F333" s="34" t="str">
        <f>VLOOKUP(F$11,[1]Графік!$I$5:$L$32,3,0)</f>
        <v>Р</v>
      </c>
      <c r="G333" s="35" t="str">
        <f>VLOOKUP(G$11,[1]Графік!$I$5:$L$32,3,0)</f>
        <v>Р</v>
      </c>
      <c r="H333" s="35" t="str">
        <f>VLOOKUP(H$11,[1]Графік!$I$5:$L$32,3,0)</f>
        <v>Р</v>
      </c>
      <c r="I333" s="35" t="str">
        <f>VLOOKUP(I$11,[1]Графік!$I$5:$L$32,3,0)</f>
        <v>Р</v>
      </c>
      <c r="J333" s="35" t="str">
        <f>VLOOKUP(J$11,[1]Графік!$I$5:$L$32,3,0)</f>
        <v>ВВ</v>
      </c>
      <c r="K333" s="35" t="str">
        <f>VLOOKUP(K$11,[1]Графік!$I$5:$L$32,3,0)</f>
        <v>ВВ</v>
      </c>
      <c r="L333" s="35" t="str">
        <f>VLOOKUP(L$11,[1]Графік!$I$5:$L$32,3,0)</f>
        <v>Р</v>
      </c>
      <c r="M333" s="35" t="str">
        <f>VLOOKUP(M$11,[1]Графік!$I$5:$L$32,3,0)</f>
        <v>Р</v>
      </c>
      <c r="N333" s="35" t="str">
        <f>VLOOKUP(N$11,[1]Графік!$I$5:$L$32,3,0)</f>
        <v>Р</v>
      </c>
      <c r="O333" s="35" t="str">
        <f>VLOOKUP(O$11,[1]Графік!$I$5:$L$32,3,0)</f>
        <v>Р</v>
      </c>
      <c r="P333" s="35" t="str">
        <f>VLOOKUP(P$11,[1]Графік!$I$5:$L$32,3,0)</f>
        <v>ВВ</v>
      </c>
      <c r="Q333" s="35" t="str">
        <f>VLOOKUP(Q$11,[1]Графік!$I$5:$L$32,3,0)</f>
        <v>ВВ</v>
      </c>
      <c r="R333" s="35" t="str">
        <f>VLOOKUP(R$11,[1]Графік!$I$5:$L$32,3,0)</f>
        <v>Р</v>
      </c>
      <c r="S333" s="35" t="str">
        <f>VLOOKUP(S$11,[1]Графік!$I$5:$L$32,3,0)</f>
        <v>Р</v>
      </c>
      <c r="T333" s="35" t="str">
        <f>VLOOKUP(T$11,[1]Графік!$I$5:$L$32,3,0)</f>
        <v>Р</v>
      </c>
      <c r="U333" s="35" t="str">
        <f>VLOOKUP(U$11,[1]Графік!$I$5:$L$32,3,0)</f>
        <v>Р</v>
      </c>
      <c r="V333" s="35" t="str">
        <f>VLOOKUP(V$11,[1]Графік!$I$5:$L$32,3,0)</f>
        <v>ВВ</v>
      </c>
      <c r="W333" s="35" t="str">
        <f>VLOOKUP(W$11,[1]Графік!$I$5:$L$32,3,0)</f>
        <v>ВВ</v>
      </c>
      <c r="X333" s="35" t="str">
        <f>VLOOKUP(X$11,[1]Графік!$I$5:$L$32,3,0)</f>
        <v>Р</v>
      </c>
      <c r="Y333" s="35" t="str">
        <f>VLOOKUP(Y$11,[1]Графік!$I$5:$L$32,3,0)</f>
        <v>Р</v>
      </c>
      <c r="Z333" s="35" t="str">
        <f>VLOOKUP(Z$11,[1]Графік!$I$5:$L$32,3,0)</f>
        <v>Р</v>
      </c>
      <c r="AA333" s="35" t="str">
        <f>VLOOKUP(AA$11,[1]Графік!$I$5:$L$32,3,0)</f>
        <v>Р</v>
      </c>
      <c r="AB333" s="35" t="str">
        <f>VLOOKUP(AB$11,[1]Графік!$I$5:$L$32,3,0)</f>
        <v>ВВ</v>
      </c>
      <c r="AC333" s="35" t="str">
        <f>VLOOKUP(AC$11,[1]Графік!$I$5:$L$32,3,0)</f>
        <v>ВВ</v>
      </c>
      <c r="AD333" s="35" t="str">
        <f>VLOOKUP(AD$11,[1]Графік!$I$5:$L$32,3,0)</f>
        <v>Р</v>
      </c>
      <c r="AE333" s="35" t="str">
        <f>VLOOKUP(AE$11,[1]Графік!$I$5:$L$32,3,0)</f>
        <v>Р</v>
      </c>
      <c r="AF333" s="35" t="str">
        <f>VLOOKUP(AF$11,[1]Графік!$I$5:$L$32,3,0)</f>
        <v>Р</v>
      </c>
      <c r="AG333" s="35" t="str">
        <f>VLOOKUP(AG$11,[1]Графік!$I$5:$L$32,3,0)</f>
        <v>Р</v>
      </c>
      <c r="AH333" s="35"/>
      <c r="AI333" s="35"/>
      <c r="AJ333" s="35"/>
      <c r="AK333" s="162">
        <f ca="1">SUMIF($F333:$AJ336,"Р",$F334:$AJ334)</f>
        <v>160</v>
      </c>
      <c r="AL333" s="156">
        <f ca="1">SUMIF($F335:$AJ336,"НУ",$F336:$AJ336)</f>
        <v>0</v>
      </c>
      <c r="AM333" s="127">
        <f ca="1">SUMIF(F333:AJ336,"РВ",F334:AJ334)</f>
        <v>0</v>
      </c>
      <c r="AN333" s="130">
        <f ca="1">AK333+AL333+AM333</f>
        <v>160</v>
      </c>
      <c r="AO333" s="133">
        <f ca="1">AK333/8</f>
        <v>20</v>
      </c>
      <c r="AP333" s="136">
        <f>COUNTIF($F333:$AJ336,"=ВВ")</f>
        <v>8</v>
      </c>
      <c r="AQ333" s="136">
        <f>COUNTIF($F333:$AJ336,"=В")</f>
        <v>0</v>
      </c>
      <c r="AR333" s="124">
        <f>COUNTIF($F333:$AJ336,"=НА")</f>
        <v>0</v>
      </c>
      <c r="AS333" s="124">
        <f>COUNTIF(F333:AJ336,"=ТН")</f>
        <v>0</v>
      </c>
      <c r="AT333" s="124">
        <f>COUNTIF($F333:$AJ336,"=ВД")</f>
        <v>0</v>
      </c>
      <c r="AU333" s="124">
        <f>COUNTIF($F333:$AJ336,"=ВП")</f>
        <v>0</v>
      </c>
      <c r="AV333" s="124">
        <f>COUNTIF($F333:$AJ336,"=ДД")</f>
        <v>0</v>
      </c>
      <c r="AW333" s="124">
        <f>COUNTIF($F333:$AJ336,"=П")</f>
        <v>0</v>
      </c>
      <c r="AX333" s="124">
        <f>COUNTIF($F333:$AJ336,"=ПР")</f>
        <v>0</v>
      </c>
      <c r="AY333" s="95">
        <f>COUNTIF($F333:$AJ336,"=І")</f>
        <v>0</v>
      </c>
      <c r="AZ333" s="95">
        <f>COUNTIF($F333:$AJ336,"=НЗ")</f>
        <v>0</v>
      </c>
      <c r="BA333" s="97" t="str">
        <f>IF(C333&gt;1,[1]Графік!$L$36,"")</f>
        <v/>
      </c>
    </row>
    <row r="334" spans="1:53" ht="12.75" customHeight="1" x14ac:dyDescent="0.25">
      <c r="A334" s="141"/>
      <c r="B334" s="144"/>
      <c r="C334" s="147"/>
      <c r="D334" s="150"/>
      <c r="E334" s="51"/>
      <c r="F334" s="38">
        <f t="shared" ref="F334:AG334" si="160">IF(F333="Р",8,"")</f>
        <v>8</v>
      </c>
      <c r="G334" s="70">
        <f t="shared" si="160"/>
        <v>8</v>
      </c>
      <c r="H334" s="70">
        <f t="shared" si="160"/>
        <v>8</v>
      </c>
      <c r="I334" s="70">
        <f t="shared" si="160"/>
        <v>8</v>
      </c>
      <c r="J334" s="70" t="str">
        <f t="shared" si="160"/>
        <v/>
      </c>
      <c r="K334" s="70" t="str">
        <f t="shared" si="160"/>
        <v/>
      </c>
      <c r="L334" s="70">
        <f t="shared" si="160"/>
        <v>8</v>
      </c>
      <c r="M334" s="70">
        <f t="shared" si="160"/>
        <v>8</v>
      </c>
      <c r="N334" s="70">
        <f t="shared" si="160"/>
        <v>8</v>
      </c>
      <c r="O334" s="70">
        <f t="shared" si="160"/>
        <v>8</v>
      </c>
      <c r="P334" s="70" t="str">
        <f t="shared" si="160"/>
        <v/>
      </c>
      <c r="Q334" s="70" t="str">
        <f t="shared" si="160"/>
        <v/>
      </c>
      <c r="R334" s="70">
        <f t="shared" si="160"/>
        <v>8</v>
      </c>
      <c r="S334" s="70">
        <f t="shared" si="160"/>
        <v>8</v>
      </c>
      <c r="T334" s="70">
        <f t="shared" si="160"/>
        <v>8</v>
      </c>
      <c r="U334" s="70">
        <f t="shared" si="160"/>
        <v>8</v>
      </c>
      <c r="V334" s="70" t="str">
        <f t="shared" si="160"/>
        <v/>
      </c>
      <c r="W334" s="70" t="str">
        <f t="shared" si="160"/>
        <v/>
      </c>
      <c r="X334" s="70">
        <f t="shared" si="160"/>
        <v>8</v>
      </c>
      <c r="Y334" s="70">
        <f t="shared" si="160"/>
        <v>8</v>
      </c>
      <c r="Z334" s="70">
        <f t="shared" si="160"/>
        <v>8</v>
      </c>
      <c r="AA334" s="70">
        <f t="shared" si="160"/>
        <v>8</v>
      </c>
      <c r="AB334" s="70" t="str">
        <f t="shared" si="160"/>
        <v/>
      </c>
      <c r="AC334" s="70" t="str">
        <f t="shared" si="160"/>
        <v/>
      </c>
      <c r="AD334" s="70">
        <f t="shared" si="160"/>
        <v>8</v>
      </c>
      <c r="AE334" s="70">
        <f t="shared" si="160"/>
        <v>8</v>
      </c>
      <c r="AF334" s="70">
        <f t="shared" si="160"/>
        <v>8</v>
      </c>
      <c r="AG334" s="70">
        <f t="shared" si="160"/>
        <v>8</v>
      </c>
      <c r="AH334" s="70"/>
      <c r="AI334" s="70"/>
      <c r="AJ334" s="70"/>
      <c r="AK334" s="162"/>
      <c r="AL334" s="156"/>
      <c r="AM334" s="127"/>
      <c r="AN334" s="130"/>
      <c r="AO334" s="133"/>
      <c r="AP334" s="136"/>
      <c r="AQ334" s="136"/>
      <c r="AR334" s="124"/>
      <c r="AS334" s="124"/>
      <c r="AT334" s="124"/>
      <c r="AU334" s="124"/>
      <c r="AV334" s="124"/>
      <c r="AW334" s="124"/>
      <c r="AX334" s="124"/>
      <c r="AY334" s="95"/>
      <c r="AZ334" s="95"/>
      <c r="BA334" s="98"/>
    </row>
    <row r="335" spans="1:53" ht="12.75" customHeight="1" x14ac:dyDescent="0.25">
      <c r="A335" s="141"/>
      <c r="B335" s="144"/>
      <c r="C335" s="147"/>
      <c r="D335" s="150"/>
      <c r="E335" s="51"/>
      <c r="F335" s="42" t="str">
        <f t="shared" ref="F335:AJ335" si="161">IF(F336&gt;0,"НУ","")</f>
        <v/>
      </c>
      <c r="G335" s="72" t="str">
        <f t="shared" si="161"/>
        <v/>
      </c>
      <c r="H335" s="72" t="str">
        <f t="shared" si="161"/>
        <v/>
      </c>
      <c r="I335" s="72" t="str">
        <f t="shared" si="161"/>
        <v/>
      </c>
      <c r="J335" s="72" t="str">
        <f t="shared" si="161"/>
        <v/>
      </c>
      <c r="K335" s="72" t="str">
        <f t="shared" si="161"/>
        <v/>
      </c>
      <c r="L335" s="72" t="str">
        <f t="shared" si="161"/>
        <v/>
      </c>
      <c r="M335" s="72" t="str">
        <f t="shared" si="161"/>
        <v/>
      </c>
      <c r="N335" s="72" t="str">
        <f t="shared" si="161"/>
        <v/>
      </c>
      <c r="O335" s="72" t="str">
        <f t="shared" si="161"/>
        <v/>
      </c>
      <c r="P335" s="72" t="str">
        <f t="shared" si="161"/>
        <v/>
      </c>
      <c r="Q335" s="72" t="str">
        <f t="shared" si="161"/>
        <v/>
      </c>
      <c r="R335" s="72" t="str">
        <f t="shared" si="161"/>
        <v/>
      </c>
      <c r="S335" s="72" t="str">
        <f t="shared" si="161"/>
        <v/>
      </c>
      <c r="T335" s="72" t="str">
        <f t="shared" si="161"/>
        <v/>
      </c>
      <c r="U335" s="72" t="str">
        <f t="shared" si="161"/>
        <v/>
      </c>
      <c r="V335" s="72" t="str">
        <f t="shared" si="161"/>
        <v/>
      </c>
      <c r="W335" s="72" t="str">
        <f t="shared" si="161"/>
        <v/>
      </c>
      <c r="X335" s="72" t="str">
        <f t="shared" si="161"/>
        <v/>
      </c>
      <c r="Y335" s="72" t="str">
        <f t="shared" si="161"/>
        <v/>
      </c>
      <c r="Z335" s="72" t="str">
        <f t="shared" si="161"/>
        <v/>
      </c>
      <c r="AA335" s="72" t="str">
        <f t="shared" si="161"/>
        <v/>
      </c>
      <c r="AB335" s="72" t="str">
        <f t="shared" si="161"/>
        <v/>
      </c>
      <c r="AC335" s="72" t="str">
        <f t="shared" si="161"/>
        <v/>
      </c>
      <c r="AD335" s="72" t="str">
        <f t="shared" si="161"/>
        <v/>
      </c>
      <c r="AE335" s="72" t="str">
        <f t="shared" si="161"/>
        <v/>
      </c>
      <c r="AF335" s="72" t="str">
        <f t="shared" si="161"/>
        <v/>
      </c>
      <c r="AG335" s="72" t="str">
        <f t="shared" si="161"/>
        <v/>
      </c>
      <c r="AH335" s="72" t="str">
        <f t="shared" si="161"/>
        <v/>
      </c>
      <c r="AI335" s="72" t="str">
        <f t="shared" si="161"/>
        <v/>
      </c>
      <c r="AJ335" s="72" t="str">
        <f t="shared" si="161"/>
        <v/>
      </c>
      <c r="AK335" s="162"/>
      <c r="AL335" s="156"/>
      <c r="AM335" s="127"/>
      <c r="AN335" s="130"/>
      <c r="AO335" s="133"/>
      <c r="AP335" s="136"/>
      <c r="AQ335" s="136"/>
      <c r="AR335" s="124"/>
      <c r="AS335" s="124"/>
      <c r="AT335" s="124"/>
      <c r="AU335" s="124"/>
      <c r="AV335" s="124"/>
      <c r="AW335" s="124"/>
      <c r="AX335" s="124"/>
      <c r="AY335" s="95"/>
      <c r="AZ335" s="95"/>
      <c r="BA335" s="98"/>
    </row>
    <row r="336" spans="1:53" ht="13.5" customHeight="1" thickBot="1" x14ac:dyDescent="0.3">
      <c r="A336" s="142"/>
      <c r="B336" s="145"/>
      <c r="C336" s="148"/>
      <c r="D336" s="151"/>
      <c r="E336" s="52"/>
      <c r="F336" s="47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163"/>
      <c r="AL336" s="157"/>
      <c r="AM336" s="128"/>
      <c r="AN336" s="131"/>
      <c r="AO336" s="134"/>
      <c r="AP336" s="137"/>
      <c r="AQ336" s="137"/>
      <c r="AR336" s="125"/>
      <c r="AS336" s="125"/>
      <c r="AT336" s="125"/>
      <c r="AU336" s="125"/>
      <c r="AV336" s="125"/>
      <c r="AW336" s="125"/>
      <c r="AX336" s="125"/>
      <c r="AY336" s="96"/>
      <c r="AZ336" s="96"/>
      <c r="BA336" s="99"/>
    </row>
    <row r="337" spans="1:53" ht="12.75" customHeight="1" x14ac:dyDescent="0.25">
      <c r="A337" s="164" t="s">
        <v>433</v>
      </c>
      <c r="B337" s="165"/>
      <c r="C337" s="165"/>
      <c r="D337" s="165"/>
      <c r="E337" s="166"/>
      <c r="F337" s="170">
        <f t="shared" ref="F337:AJ337" si="162">COUNTIF(F$13:F$336,"Р")+COUNTIF(F$13:F$336,"РВ")</f>
        <v>81</v>
      </c>
      <c r="G337" s="170">
        <f t="shared" si="162"/>
        <v>81</v>
      </c>
      <c r="H337" s="170">
        <f t="shared" si="162"/>
        <v>81</v>
      </c>
      <c r="I337" s="170">
        <f t="shared" si="162"/>
        <v>81</v>
      </c>
      <c r="J337" s="170">
        <f t="shared" si="162"/>
        <v>0</v>
      </c>
      <c r="K337" s="170">
        <f t="shared" si="162"/>
        <v>0</v>
      </c>
      <c r="L337" s="170">
        <f t="shared" si="162"/>
        <v>81</v>
      </c>
      <c r="M337" s="170">
        <f t="shared" si="162"/>
        <v>81</v>
      </c>
      <c r="N337" s="170">
        <f t="shared" si="162"/>
        <v>81</v>
      </c>
      <c r="O337" s="170">
        <f t="shared" si="162"/>
        <v>81</v>
      </c>
      <c r="P337" s="170">
        <f t="shared" si="162"/>
        <v>0</v>
      </c>
      <c r="Q337" s="170">
        <f t="shared" si="162"/>
        <v>0</v>
      </c>
      <c r="R337" s="170">
        <f t="shared" si="162"/>
        <v>81</v>
      </c>
      <c r="S337" s="170">
        <f t="shared" si="162"/>
        <v>81</v>
      </c>
      <c r="T337" s="170">
        <f t="shared" si="162"/>
        <v>81</v>
      </c>
      <c r="U337" s="170">
        <f t="shared" si="162"/>
        <v>81</v>
      </c>
      <c r="V337" s="170">
        <f t="shared" si="162"/>
        <v>0</v>
      </c>
      <c r="W337" s="170">
        <f t="shared" si="162"/>
        <v>0</v>
      </c>
      <c r="X337" s="170">
        <f t="shared" si="162"/>
        <v>81</v>
      </c>
      <c r="Y337" s="170">
        <f t="shared" si="162"/>
        <v>81</v>
      </c>
      <c r="Z337" s="170">
        <f t="shared" si="162"/>
        <v>81</v>
      </c>
      <c r="AA337" s="170">
        <f t="shared" si="162"/>
        <v>81</v>
      </c>
      <c r="AB337" s="170">
        <f t="shared" si="162"/>
        <v>0</v>
      </c>
      <c r="AC337" s="170">
        <f t="shared" si="162"/>
        <v>0</v>
      </c>
      <c r="AD337" s="170">
        <f t="shared" si="162"/>
        <v>81</v>
      </c>
      <c r="AE337" s="170">
        <f t="shared" si="162"/>
        <v>81</v>
      </c>
      <c r="AF337" s="170">
        <f t="shared" si="162"/>
        <v>81</v>
      </c>
      <c r="AG337" s="170">
        <f t="shared" si="162"/>
        <v>81</v>
      </c>
      <c r="AH337" s="170">
        <f t="shared" si="162"/>
        <v>0</v>
      </c>
      <c r="AI337" s="170">
        <f t="shared" si="162"/>
        <v>0</v>
      </c>
      <c r="AJ337" s="170">
        <f t="shared" si="162"/>
        <v>0</v>
      </c>
      <c r="AK337" s="177">
        <f t="shared" ref="AK337:AZ337" ca="1" si="163">IF(SUM(AK13:AK336)&gt;0,SUM(AK13:AK336),"-")</f>
        <v>12960</v>
      </c>
      <c r="AL337" s="172" t="str">
        <f t="shared" ca="1" si="163"/>
        <v>-</v>
      </c>
      <c r="AM337" s="172" t="str">
        <f t="shared" ca="1" si="163"/>
        <v>-</v>
      </c>
      <c r="AN337" s="179">
        <f t="shared" ca="1" si="163"/>
        <v>12960</v>
      </c>
      <c r="AO337" s="172">
        <f t="shared" ca="1" si="163"/>
        <v>1620</v>
      </c>
      <c r="AP337" s="172">
        <f t="shared" si="163"/>
        <v>648</v>
      </c>
      <c r="AQ337" s="172" t="str">
        <f t="shared" si="163"/>
        <v>-</v>
      </c>
      <c r="AR337" s="172" t="str">
        <f t="shared" si="163"/>
        <v>-</v>
      </c>
      <c r="AS337" s="172" t="str">
        <f t="shared" si="163"/>
        <v>-</v>
      </c>
      <c r="AT337" s="172" t="str">
        <f t="shared" si="163"/>
        <v>-</v>
      </c>
      <c r="AU337" s="172" t="str">
        <f t="shared" si="163"/>
        <v>-</v>
      </c>
      <c r="AV337" s="172" t="str">
        <f t="shared" si="163"/>
        <v>-</v>
      </c>
      <c r="AW337" s="172" t="str">
        <f t="shared" si="163"/>
        <v>-</v>
      </c>
      <c r="AX337" s="172" t="str">
        <f t="shared" si="163"/>
        <v>-</v>
      </c>
      <c r="AY337" s="172" t="str">
        <f t="shared" si="163"/>
        <v>-</v>
      </c>
      <c r="AZ337" s="172" t="str">
        <f t="shared" si="163"/>
        <v>-</v>
      </c>
      <c r="BA337" s="175">
        <f>SUM(BA13:BA336)</f>
        <v>0</v>
      </c>
    </row>
    <row r="338" spans="1:53" ht="13.5" thickBot="1" x14ac:dyDescent="0.3">
      <c r="A338" s="167"/>
      <c r="B338" s="168"/>
      <c r="C338" s="168"/>
      <c r="D338" s="168"/>
      <c r="E338" s="169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  <c r="AA338" s="171"/>
      <c r="AB338" s="171"/>
      <c r="AC338" s="171"/>
      <c r="AD338" s="171"/>
      <c r="AE338" s="171"/>
      <c r="AF338" s="171"/>
      <c r="AG338" s="171"/>
      <c r="AH338" s="171"/>
      <c r="AI338" s="171"/>
      <c r="AJ338" s="171"/>
      <c r="AK338" s="178"/>
      <c r="AL338" s="173"/>
      <c r="AM338" s="173"/>
      <c r="AN338" s="180"/>
      <c r="AO338" s="173"/>
      <c r="AP338" s="173"/>
      <c r="AQ338" s="173"/>
      <c r="AR338" s="173"/>
      <c r="AS338" s="173"/>
      <c r="AT338" s="173"/>
      <c r="AU338" s="173"/>
      <c r="AV338" s="173"/>
      <c r="AW338" s="173"/>
      <c r="AX338" s="173"/>
      <c r="AY338" s="173"/>
      <c r="AZ338" s="173"/>
      <c r="BA338" s="176"/>
    </row>
    <row r="339" spans="1:53" x14ac:dyDescent="0.25">
      <c r="A339" s="164" t="s">
        <v>434</v>
      </c>
      <c r="B339" s="165"/>
      <c r="C339" s="165"/>
      <c r="D339" s="165"/>
      <c r="E339" s="165"/>
      <c r="F339" s="170">
        <f t="shared" ref="F339:AJ339" si="164">COUNTIF(F$13:F$336,"НУ")</f>
        <v>0</v>
      </c>
      <c r="G339" s="170">
        <f t="shared" si="164"/>
        <v>0</v>
      </c>
      <c r="H339" s="170">
        <f t="shared" si="164"/>
        <v>0</v>
      </c>
      <c r="I339" s="170">
        <f t="shared" si="164"/>
        <v>0</v>
      </c>
      <c r="J339" s="170">
        <f t="shared" si="164"/>
        <v>0</v>
      </c>
      <c r="K339" s="170">
        <f t="shared" si="164"/>
        <v>0</v>
      </c>
      <c r="L339" s="170">
        <f t="shared" si="164"/>
        <v>0</v>
      </c>
      <c r="M339" s="170">
        <f t="shared" si="164"/>
        <v>0</v>
      </c>
      <c r="N339" s="170">
        <f t="shared" si="164"/>
        <v>0</v>
      </c>
      <c r="O339" s="170">
        <f t="shared" si="164"/>
        <v>0</v>
      </c>
      <c r="P339" s="170">
        <f t="shared" si="164"/>
        <v>0</v>
      </c>
      <c r="Q339" s="170">
        <f t="shared" si="164"/>
        <v>0</v>
      </c>
      <c r="R339" s="170">
        <f t="shared" si="164"/>
        <v>0</v>
      </c>
      <c r="S339" s="170">
        <f t="shared" si="164"/>
        <v>0</v>
      </c>
      <c r="T339" s="170">
        <f t="shared" si="164"/>
        <v>0</v>
      </c>
      <c r="U339" s="170">
        <f t="shared" si="164"/>
        <v>0</v>
      </c>
      <c r="V339" s="170">
        <f t="shared" si="164"/>
        <v>0</v>
      </c>
      <c r="W339" s="170">
        <f t="shared" si="164"/>
        <v>0</v>
      </c>
      <c r="X339" s="170">
        <f t="shared" si="164"/>
        <v>0</v>
      </c>
      <c r="Y339" s="170">
        <f t="shared" si="164"/>
        <v>0</v>
      </c>
      <c r="Z339" s="170">
        <f t="shared" si="164"/>
        <v>0</v>
      </c>
      <c r="AA339" s="170">
        <f t="shared" si="164"/>
        <v>0</v>
      </c>
      <c r="AB339" s="170">
        <f t="shared" si="164"/>
        <v>0</v>
      </c>
      <c r="AC339" s="170">
        <f t="shared" si="164"/>
        <v>0</v>
      </c>
      <c r="AD339" s="170">
        <f t="shared" si="164"/>
        <v>0</v>
      </c>
      <c r="AE339" s="170">
        <f t="shared" si="164"/>
        <v>0</v>
      </c>
      <c r="AF339" s="170">
        <f t="shared" si="164"/>
        <v>0</v>
      </c>
      <c r="AG339" s="170">
        <f t="shared" si="164"/>
        <v>0</v>
      </c>
      <c r="AH339" s="170">
        <f t="shared" si="164"/>
        <v>0</v>
      </c>
      <c r="AI339" s="170">
        <f t="shared" si="164"/>
        <v>0</v>
      </c>
      <c r="AJ339" s="170">
        <f t="shared" si="164"/>
        <v>0</v>
      </c>
      <c r="AK339" s="188"/>
      <c r="AL339" s="188"/>
      <c r="AM339" s="188"/>
      <c r="AN339" s="188"/>
      <c r="AO339" s="188"/>
      <c r="AP339" s="188"/>
      <c r="AQ339" s="188"/>
      <c r="AR339" s="188"/>
      <c r="AS339" s="188"/>
      <c r="AT339" s="188"/>
      <c r="AU339" s="188"/>
      <c r="AV339" s="188"/>
      <c r="AW339" s="188"/>
      <c r="AX339" s="188"/>
      <c r="AY339" s="188"/>
      <c r="AZ339" s="188"/>
      <c r="BA339" s="181"/>
    </row>
    <row r="340" spans="1:53" ht="13.5" thickBot="1" x14ac:dyDescent="0.3">
      <c r="A340" s="167"/>
      <c r="B340" s="168"/>
      <c r="C340" s="168"/>
      <c r="D340" s="168"/>
      <c r="E340" s="168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  <c r="AA340" s="171"/>
      <c r="AB340" s="171"/>
      <c r="AC340" s="171"/>
      <c r="AD340" s="171"/>
      <c r="AE340" s="171"/>
      <c r="AF340" s="171"/>
      <c r="AG340" s="171"/>
      <c r="AH340" s="171"/>
      <c r="AI340" s="171"/>
      <c r="AJ340" s="171"/>
      <c r="AK340" s="189"/>
      <c r="AL340" s="189"/>
      <c r="AM340" s="189"/>
      <c r="AN340" s="189"/>
      <c r="AO340" s="189"/>
      <c r="AP340" s="189"/>
      <c r="AQ340" s="189"/>
      <c r="AR340" s="189"/>
      <c r="AS340" s="189"/>
      <c r="AT340" s="189"/>
      <c r="AU340" s="189"/>
      <c r="AV340" s="189"/>
      <c r="AW340" s="189"/>
      <c r="AX340" s="189"/>
      <c r="AY340" s="189"/>
      <c r="AZ340" s="189"/>
      <c r="BA340" s="182"/>
    </row>
    <row r="341" spans="1:53" x14ac:dyDescent="0.25">
      <c r="D341" s="6"/>
      <c r="E341" s="6"/>
    </row>
    <row r="342" spans="1:53" x14ac:dyDescent="0.2">
      <c r="A342" s="183" t="s">
        <v>435</v>
      </c>
      <c r="B342" s="183"/>
      <c r="C342" s="183"/>
      <c r="D342" s="183"/>
      <c r="E342" s="184"/>
      <c r="F342" s="184"/>
      <c r="G342" s="184"/>
      <c r="H342" s="184"/>
      <c r="I342" s="184"/>
      <c r="J342" s="184"/>
      <c r="L342" s="185"/>
      <c r="M342" s="185"/>
      <c r="N342" s="185"/>
      <c r="P342" s="186"/>
      <c r="Q342" s="186"/>
      <c r="R342" s="186"/>
      <c r="S342" s="186"/>
      <c r="T342" s="186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187"/>
      <c r="AL342" s="187"/>
      <c r="AM342" s="187"/>
      <c r="AN342" s="54"/>
      <c r="AO342" s="54"/>
    </row>
    <row r="343" spans="1:53" x14ac:dyDescent="0.15">
      <c r="A343" s="19"/>
      <c r="B343" s="55"/>
      <c r="C343" s="56"/>
      <c r="D343" s="19"/>
      <c r="E343" s="174" t="s">
        <v>436</v>
      </c>
      <c r="F343" s="174"/>
      <c r="G343" s="174"/>
      <c r="H343" s="174"/>
      <c r="I343" s="174"/>
      <c r="J343" s="174"/>
      <c r="K343" s="19"/>
      <c r="L343" s="174" t="s">
        <v>437</v>
      </c>
      <c r="M343" s="174"/>
      <c r="N343" s="174"/>
      <c r="O343" s="19"/>
      <c r="P343" s="174" t="s">
        <v>438</v>
      </c>
      <c r="Q343" s="174"/>
      <c r="R343" s="174"/>
      <c r="S343" s="174"/>
      <c r="T343" s="174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57"/>
      <c r="AM343" s="19"/>
      <c r="AN343" s="58"/>
      <c r="AO343" s="58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59"/>
    </row>
    <row r="344" spans="1:53" x14ac:dyDescent="0.2">
      <c r="A344" s="60" t="s">
        <v>439</v>
      </c>
      <c r="B344" s="60"/>
      <c r="C344" s="61"/>
      <c r="E344" s="194" t="s">
        <v>440</v>
      </c>
      <c r="F344" s="194"/>
      <c r="G344" s="194"/>
      <c r="H344" s="194"/>
      <c r="I344" s="194"/>
      <c r="J344" s="194"/>
      <c r="L344" s="185"/>
      <c r="M344" s="185"/>
      <c r="N344" s="185"/>
      <c r="P344" s="186"/>
      <c r="Q344" s="186"/>
      <c r="R344" s="186"/>
      <c r="S344" s="186"/>
      <c r="T344" s="186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191">
        <f ca="1">AO4</f>
        <v>43515</v>
      </c>
      <c r="AL344" s="191"/>
      <c r="AM344" s="191"/>
      <c r="AN344" s="54"/>
      <c r="AO344" s="54"/>
    </row>
    <row r="345" spans="1:53" x14ac:dyDescent="0.25">
      <c r="A345" s="19"/>
      <c r="B345" s="19"/>
      <c r="C345" s="62"/>
      <c r="D345" s="19"/>
      <c r="E345" s="174" t="s">
        <v>436</v>
      </c>
      <c r="F345" s="174"/>
      <c r="G345" s="174"/>
      <c r="H345" s="174"/>
      <c r="I345" s="174"/>
      <c r="J345" s="174"/>
      <c r="K345" s="19"/>
      <c r="L345" s="174" t="s">
        <v>437</v>
      </c>
      <c r="M345" s="174"/>
      <c r="N345" s="174"/>
      <c r="O345" s="19"/>
      <c r="P345" s="174" t="s">
        <v>438</v>
      </c>
      <c r="Q345" s="174"/>
      <c r="R345" s="174"/>
      <c r="S345" s="174"/>
      <c r="T345" s="174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19"/>
      <c r="AM345" s="58"/>
      <c r="AN345" s="58"/>
      <c r="AO345" s="58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59"/>
    </row>
    <row r="347" spans="1:53" x14ac:dyDescent="0.25">
      <c r="D347" s="192" t="s">
        <v>441</v>
      </c>
      <c r="E347" s="193"/>
      <c r="F347" s="193"/>
      <c r="G347" s="193"/>
      <c r="H347" s="193"/>
      <c r="I347" s="193"/>
      <c r="J347" s="193"/>
      <c r="K347" s="193"/>
      <c r="L347" s="193"/>
      <c r="M347" s="193"/>
      <c r="N347" s="193"/>
      <c r="O347" s="193"/>
      <c r="P347" s="193"/>
      <c r="Q347" s="193"/>
      <c r="R347" s="193"/>
      <c r="S347" s="193"/>
      <c r="T347" s="193"/>
      <c r="U347" s="193"/>
      <c r="V347" s="193"/>
      <c r="W347" s="193"/>
      <c r="X347" s="193"/>
      <c r="Y347" s="193"/>
      <c r="Z347" s="193"/>
      <c r="AA347" s="193"/>
      <c r="AB347" s="193"/>
      <c r="AC347" s="193"/>
      <c r="AD347" s="193"/>
      <c r="AE347" s="193"/>
      <c r="AF347" s="193"/>
      <c r="AG347" s="193"/>
      <c r="AH347" s="193"/>
      <c r="AI347" s="193"/>
      <c r="AJ347" s="193"/>
      <c r="AK347" s="193"/>
      <c r="AL347" s="193"/>
      <c r="AM347" s="193"/>
    </row>
    <row r="348" spans="1:53" x14ac:dyDescent="0.25">
      <c r="D348" s="63" t="s">
        <v>418</v>
      </c>
      <c r="E348" s="63" t="s">
        <v>442</v>
      </c>
      <c r="F348" s="190" t="s">
        <v>443</v>
      </c>
      <c r="G348" s="190"/>
      <c r="H348" s="190"/>
      <c r="I348" s="190"/>
      <c r="J348" s="190"/>
      <c r="K348" s="190"/>
      <c r="L348" s="190"/>
      <c r="M348" s="190"/>
      <c r="N348" s="190"/>
      <c r="O348" s="190"/>
      <c r="P348" s="190"/>
      <c r="Q348" s="190"/>
      <c r="R348" s="190"/>
      <c r="S348" s="190"/>
      <c r="T348" s="190"/>
      <c r="U348" s="190"/>
      <c r="V348" s="190"/>
      <c r="W348" s="190"/>
      <c r="X348" s="190"/>
      <c r="Y348" s="190"/>
      <c r="Z348" s="190"/>
      <c r="AA348" s="190"/>
      <c r="AB348" s="190"/>
      <c r="AC348" s="190"/>
      <c r="AD348" s="190"/>
      <c r="AE348" s="190"/>
      <c r="AF348" s="190"/>
      <c r="AG348" s="190"/>
      <c r="AH348" s="190"/>
      <c r="AI348" s="190"/>
      <c r="AJ348" s="190"/>
      <c r="AK348" s="190"/>
      <c r="AL348" s="190"/>
      <c r="AM348" s="190"/>
    </row>
    <row r="349" spans="1:53" x14ac:dyDescent="0.25">
      <c r="D349" s="63" t="s">
        <v>421</v>
      </c>
      <c r="E349" s="63" t="s">
        <v>442</v>
      </c>
      <c r="F349" s="190" t="s">
        <v>444</v>
      </c>
      <c r="G349" s="190"/>
      <c r="H349" s="190"/>
      <c r="I349" s="190"/>
      <c r="J349" s="190"/>
      <c r="K349" s="190"/>
      <c r="L349" s="190"/>
      <c r="M349" s="190"/>
      <c r="N349" s="190"/>
      <c r="O349" s="190"/>
      <c r="P349" s="190"/>
      <c r="Q349" s="190"/>
      <c r="R349" s="190"/>
      <c r="S349" s="190"/>
      <c r="T349" s="190"/>
      <c r="U349" s="190"/>
      <c r="V349" s="190"/>
      <c r="W349" s="190"/>
      <c r="X349" s="190"/>
      <c r="Y349" s="190"/>
      <c r="Z349" s="190"/>
      <c r="AA349" s="190"/>
      <c r="AB349" s="190"/>
      <c r="AC349" s="190"/>
      <c r="AD349" s="190"/>
      <c r="AE349" s="190"/>
      <c r="AF349" s="190"/>
      <c r="AG349" s="190"/>
      <c r="AH349" s="190"/>
      <c r="AI349" s="190"/>
      <c r="AJ349" s="190"/>
      <c r="AK349" s="190"/>
      <c r="AL349" s="190"/>
      <c r="AM349" s="190"/>
    </row>
    <row r="350" spans="1:53" x14ac:dyDescent="0.25">
      <c r="D350" s="63" t="s">
        <v>445</v>
      </c>
      <c r="E350" s="63" t="s">
        <v>442</v>
      </c>
      <c r="F350" s="190" t="s">
        <v>446</v>
      </c>
      <c r="G350" s="190"/>
      <c r="H350" s="190"/>
      <c r="I350" s="190"/>
      <c r="J350" s="190"/>
      <c r="K350" s="190"/>
      <c r="L350" s="190"/>
      <c r="M350" s="190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190"/>
      <c r="Z350" s="190"/>
      <c r="AA350" s="190"/>
      <c r="AB350" s="190"/>
      <c r="AC350" s="190"/>
      <c r="AD350" s="190"/>
      <c r="AE350" s="190"/>
      <c r="AF350" s="190"/>
      <c r="AG350" s="190"/>
      <c r="AH350" s="190"/>
      <c r="AI350" s="190"/>
      <c r="AJ350" s="190"/>
      <c r="AK350" s="190"/>
      <c r="AL350" s="190"/>
      <c r="AM350" s="190"/>
    </row>
    <row r="351" spans="1:53" x14ac:dyDescent="0.25">
      <c r="D351" s="63" t="s">
        <v>447</v>
      </c>
      <c r="E351" s="63" t="s">
        <v>442</v>
      </c>
      <c r="F351" s="190" t="s">
        <v>448</v>
      </c>
      <c r="G351" s="190"/>
      <c r="H351" s="190"/>
      <c r="I351" s="190"/>
      <c r="J351" s="190"/>
      <c r="K351" s="190"/>
      <c r="L351" s="190"/>
      <c r="M351" s="190"/>
      <c r="N351" s="190"/>
      <c r="O351" s="190"/>
      <c r="P351" s="190"/>
      <c r="Q351" s="190"/>
      <c r="R351" s="190"/>
      <c r="S351" s="190"/>
      <c r="T351" s="190"/>
      <c r="U351" s="190"/>
      <c r="V351" s="190"/>
      <c r="W351" s="190"/>
      <c r="X351" s="190"/>
      <c r="Y351" s="190"/>
      <c r="Z351" s="190"/>
      <c r="AA351" s="190"/>
      <c r="AB351" s="190"/>
      <c r="AC351" s="190"/>
      <c r="AD351" s="190"/>
      <c r="AE351" s="190"/>
      <c r="AF351" s="190"/>
      <c r="AG351" s="190"/>
      <c r="AH351" s="190"/>
      <c r="AI351" s="190"/>
      <c r="AJ351" s="190"/>
      <c r="AK351" s="190"/>
      <c r="AL351" s="190"/>
      <c r="AM351" s="190"/>
    </row>
    <row r="352" spans="1:53" x14ac:dyDescent="0.25">
      <c r="D352" s="63" t="s">
        <v>419</v>
      </c>
      <c r="E352" s="63" t="s">
        <v>442</v>
      </c>
      <c r="F352" s="190" t="s">
        <v>449</v>
      </c>
      <c r="G352" s="190"/>
      <c r="H352" s="190"/>
      <c r="I352" s="190"/>
      <c r="J352" s="190"/>
      <c r="K352" s="190"/>
      <c r="L352" s="190"/>
      <c r="M352" s="190"/>
      <c r="N352" s="190"/>
      <c r="O352" s="190"/>
      <c r="P352" s="190"/>
      <c r="Q352" s="190"/>
      <c r="R352" s="190"/>
      <c r="S352" s="190"/>
      <c r="T352" s="190"/>
      <c r="U352" s="190"/>
      <c r="V352" s="190"/>
      <c r="W352" s="190"/>
      <c r="X352" s="190"/>
      <c r="Y352" s="190"/>
      <c r="Z352" s="190"/>
      <c r="AA352" s="190"/>
      <c r="AB352" s="190"/>
      <c r="AC352" s="190"/>
      <c r="AD352" s="190"/>
      <c r="AE352" s="190"/>
      <c r="AF352" s="190"/>
      <c r="AG352" s="190"/>
      <c r="AH352" s="190"/>
      <c r="AI352" s="190"/>
      <c r="AJ352" s="190"/>
      <c r="AK352" s="190"/>
      <c r="AL352" s="190"/>
      <c r="AM352" s="190"/>
    </row>
    <row r="353" spans="4:39" x14ac:dyDescent="0.25">
      <c r="D353" s="63" t="s">
        <v>420</v>
      </c>
      <c r="E353" s="63" t="s">
        <v>442</v>
      </c>
      <c r="F353" s="190" t="s">
        <v>450</v>
      </c>
      <c r="G353" s="190"/>
      <c r="H353" s="190"/>
      <c r="I353" s="190"/>
      <c r="J353" s="190"/>
      <c r="K353" s="190"/>
      <c r="L353" s="190"/>
      <c r="M353" s="190"/>
      <c r="N353" s="190"/>
      <c r="O353" s="190"/>
      <c r="P353" s="190"/>
      <c r="Q353" s="190"/>
      <c r="R353" s="190"/>
      <c r="S353" s="190"/>
      <c r="T353" s="190"/>
      <c r="U353" s="190"/>
      <c r="V353" s="190"/>
      <c r="W353" s="190"/>
      <c r="X353" s="190"/>
      <c r="Y353" s="190"/>
      <c r="Z353" s="190"/>
      <c r="AA353" s="190"/>
      <c r="AB353" s="190"/>
      <c r="AC353" s="190"/>
      <c r="AD353" s="190"/>
      <c r="AE353" s="190"/>
      <c r="AF353" s="190"/>
      <c r="AG353" s="190"/>
      <c r="AH353" s="190"/>
      <c r="AI353" s="190"/>
      <c r="AJ353" s="190"/>
      <c r="AK353" s="190"/>
      <c r="AL353" s="190"/>
      <c r="AM353" s="190"/>
    </row>
    <row r="354" spans="4:39" x14ac:dyDescent="0.25">
      <c r="D354" s="63" t="s">
        <v>425</v>
      </c>
      <c r="E354" s="63" t="s">
        <v>442</v>
      </c>
      <c r="F354" s="190" t="s">
        <v>410</v>
      </c>
      <c r="G354" s="190"/>
      <c r="H354" s="190"/>
      <c r="I354" s="190"/>
      <c r="J354" s="190"/>
      <c r="K354" s="190"/>
      <c r="L354" s="190"/>
      <c r="M354" s="190"/>
      <c r="N354" s="190"/>
      <c r="O354" s="190"/>
      <c r="P354" s="190"/>
      <c r="Q354" s="190"/>
      <c r="R354" s="190"/>
      <c r="S354" s="190"/>
      <c r="T354" s="190"/>
      <c r="U354" s="190"/>
      <c r="V354" s="190"/>
      <c r="W354" s="190"/>
      <c r="X354" s="190"/>
      <c r="Y354" s="190"/>
      <c r="Z354" s="190"/>
      <c r="AA354" s="190"/>
      <c r="AB354" s="190"/>
      <c r="AC354" s="190"/>
      <c r="AD354" s="190"/>
      <c r="AE354" s="190"/>
      <c r="AF354" s="190"/>
      <c r="AG354" s="190"/>
      <c r="AH354" s="190"/>
      <c r="AI354" s="190"/>
      <c r="AJ354" s="190"/>
      <c r="AK354" s="190"/>
      <c r="AL354" s="190"/>
      <c r="AM354" s="190"/>
    </row>
    <row r="355" spans="4:39" x14ac:dyDescent="0.25">
      <c r="D355" s="63" t="s">
        <v>451</v>
      </c>
      <c r="E355" s="63" t="s">
        <v>442</v>
      </c>
      <c r="F355" s="190" t="s">
        <v>452</v>
      </c>
      <c r="G355" s="190"/>
      <c r="H355" s="190"/>
      <c r="I355" s="190"/>
      <c r="J355" s="190"/>
      <c r="K355" s="190"/>
      <c r="L355" s="190"/>
      <c r="M355" s="190"/>
      <c r="N355" s="190"/>
      <c r="O355" s="190"/>
      <c r="P355" s="190"/>
      <c r="Q355" s="190"/>
      <c r="R355" s="190"/>
      <c r="S355" s="190"/>
      <c r="T355" s="190"/>
      <c r="U355" s="190"/>
      <c r="V355" s="190"/>
      <c r="W355" s="190"/>
      <c r="X355" s="190"/>
      <c r="Y355" s="190"/>
      <c r="Z355" s="190"/>
      <c r="AA355" s="190"/>
      <c r="AB355" s="190"/>
      <c r="AC355" s="190"/>
      <c r="AD355" s="190"/>
      <c r="AE355" s="190"/>
      <c r="AF355" s="190"/>
      <c r="AG355" s="190"/>
      <c r="AH355" s="190"/>
      <c r="AI355" s="190"/>
      <c r="AJ355" s="190"/>
      <c r="AK355" s="190"/>
      <c r="AL355" s="190"/>
      <c r="AM355" s="190"/>
    </row>
    <row r="356" spans="4:39" x14ac:dyDescent="0.25">
      <c r="D356" s="63" t="s">
        <v>426</v>
      </c>
      <c r="E356" s="63" t="s">
        <v>442</v>
      </c>
      <c r="F356" s="190" t="s">
        <v>453</v>
      </c>
      <c r="G356" s="190"/>
      <c r="H356" s="190"/>
      <c r="I356" s="190"/>
      <c r="J356" s="190"/>
      <c r="K356" s="190"/>
      <c r="L356" s="190"/>
      <c r="M356" s="190"/>
      <c r="N356" s="190"/>
      <c r="O356" s="190"/>
      <c r="P356" s="190"/>
      <c r="Q356" s="190"/>
      <c r="R356" s="190"/>
      <c r="S356" s="190"/>
      <c r="T356" s="190"/>
      <c r="U356" s="190"/>
      <c r="V356" s="190"/>
      <c r="W356" s="190"/>
      <c r="X356" s="190"/>
      <c r="Y356" s="190"/>
      <c r="Z356" s="190"/>
      <c r="AA356" s="190"/>
      <c r="AB356" s="190"/>
      <c r="AC356" s="190"/>
      <c r="AD356" s="190"/>
      <c r="AE356" s="190"/>
      <c r="AF356" s="190"/>
      <c r="AG356" s="190"/>
      <c r="AH356" s="190"/>
      <c r="AI356" s="190"/>
      <c r="AJ356" s="190"/>
      <c r="AK356" s="190"/>
      <c r="AL356" s="190"/>
      <c r="AM356" s="190"/>
    </row>
    <row r="357" spans="4:39" x14ac:dyDescent="0.25">
      <c r="D357" s="63" t="s">
        <v>427</v>
      </c>
      <c r="E357" s="63" t="s">
        <v>442</v>
      </c>
      <c r="F357" s="190" t="s">
        <v>454</v>
      </c>
      <c r="G357" s="190"/>
      <c r="H357" s="190"/>
      <c r="I357" s="190"/>
      <c r="J357" s="190"/>
      <c r="K357" s="190"/>
      <c r="L357" s="190"/>
      <c r="M357" s="190"/>
      <c r="N357" s="190"/>
      <c r="O357" s="190"/>
      <c r="P357" s="190"/>
      <c r="Q357" s="190"/>
      <c r="R357" s="190"/>
      <c r="S357" s="190"/>
      <c r="T357" s="190"/>
      <c r="U357" s="190"/>
      <c r="V357" s="190"/>
      <c r="W357" s="190"/>
      <c r="X357" s="190"/>
      <c r="Y357" s="190"/>
      <c r="Z357" s="190"/>
      <c r="AA357" s="190"/>
      <c r="AB357" s="190"/>
      <c r="AC357" s="190"/>
      <c r="AD357" s="190"/>
      <c r="AE357" s="190"/>
      <c r="AF357" s="190"/>
      <c r="AG357" s="190"/>
      <c r="AH357" s="190"/>
      <c r="AI357" s="190"/>
      <c r="AJ357" s="190"/>
      <c r="AK357" s="190"/>
      <c r="AL357" s="190"/>
      <c r="AM357" s="190"/>
    </row>
    <row r="358" spans="4:39" x14ac:dyDescent="0.25">
      <c r="D358" s="63" t="s">
        <v>423</v>
      </c>
      <c r="E358" s="63" t="s">
        <v>442</v>
      </c>
      <c r="F358" s="190" t="s">
        <v>455</v>
      </c>
      <c r="G358" s="190"/>
      <c r="H358" s="190"/>
      <c r="I358" s="190"/>
      <c r="J358" s="190"/>
      <c r="K358" s="190"/>
      <c r="L358" s="190"/>
      <c r="M358" s="190"/>
      <c r="N358" s="190"/>
      <c r="O358" s="190"/>
      <c r="P358" s="190"/>
      <c r="Q358" s="190"/>
      <c r="R358" s="190"/>
      <c r="S358" s="190"/>
      <c r="T358" s="190"/>
      <c r="U358" s="190"/>
      <c r="V358" s="190"/>
      <c r="W358" s="190"/>
      <c r="X358" s="190"/>
      <c r="Y358" s="190"/>
      <c r="Z358" s="190"/>
      <c r="AA358" s="190"/>
      <c r="AB358" s="190"/>
      <c r="AC358" s="190"/>
      <c r="AD358" s="190"/>
      <c r="AE358" s="190"/>
      <c r="AF358" s="190"/>
      <c r="AG358" s="190"/>
      <c r="AH358" s="190"/>
      <c r="AI358" s="190"/>
      <c r="AJ358" s="190"/>
      <c r="AK358" s="190"/>
      <c r="AL358" s="190"/>
      <c r="AM358" s="190"/>
    </row>
    <row r="359" spans="4:39" x14ac:dyDescent="0.25">
      <c r="D359" s="63" t="s">
        <v>428</v>
      </c>
      <c r="E359" s="63" t="s">
        <v>442</v>
      </c>
      <c r="F359" s="190" t="s">
        <v>413</v>
      </c>
      <c r="G359" s="190"/>
      <c r="H359" s="190"/>
      <c r="I359" s="190"/>
      <c r="J359" s="190"/>
      <c r="K359" s="190"/>
      <c r="L359" s="190"/>
      <c r="M359" s="190"/>
      <c r="N359" s="190"/>
      <c r="O359" s="190"/>
      <c r="P359" s="190"/>
      <c r="Q359" s="190"/>
      <c r="R359" s="190"/>
      <c r="S359" s="190"/>
      <c r="T359" s="190"/>
      <c r="U359" s="190"/>
      <c r="V359" s="190"/>
      <c r="W359" s="190"/>
      <c r="X359" s="190"/>
      <c r="Y359" s="190"/>
      <c r="Z359" s="190"/>
      <c r="AA359" s="190"/>
      <c r="AB359" s="190"/>
      <c r="AC359" s="190"/>
      <c r="AD359" s="190"/>
      <c r="AE359" s="190"/>
      <c r="AF359" s="190"/>
      <c r="AG359" s="190"/>
      <c r="AH359" s="190"/>
      <c r="AI359" s="190"/>
      <c r="AJ359" s="190"/>
      <c r="AK359" s="190"/>
      <c r="AL359" s="190"/>
      <c r="AM359" s="190"/>
    </row>
    <row r="360" spans="4:39" x14ac:dyDescent="0.25">
      <c r="D360" s="63" t="s">
        <v>429</v>
      </c>
      <c r="E360" s="63" t="s">
        <v>442</v>
      </c>
      <c r="F360" s="190" t="s">
        <v>414</v>
      </c>
      <c r="G360" s="190"/>
      <c r="H360" s="190"/>
      <c r="I360" s="190"/>
      <c r="J360" s="190"/>
      <c r="K360" s="190"/>
      <c r="L360" s="190"/>
      <c r="M360" s="190"/>
      <c r="N360" s="190"/>
      <c r="O360" s="190"/>
      <c r="P360" s="190"/>
      <c r="Q360" s="190"/>
      <c r="R360" s="190"/>
      <c r="S360" s="190"/>
      <c r="T360" s="190"/>
      <c r="U360" s="190"/>
      <c r="V360" s="190"/>
      <c r="W360" s="190"/>
      <c r="X360" s="190"/>
      <c r="Y360" s="190"/>
      <c r="Z360" s="190"/>
      <c r="AA360" s="190"/>
      <c r="AB360" s="190"/>
      <c r="AC360" s="190"/>
      <c r="AD360" s="190"/>
      <c r="AE360" s="190"/>
      <c r="AF360" s="190"/>
      <c r="AG360" s="190"/>
      <c r="AH360" s="190"/>
      <c r="AI360" s="190"/>
      <c r="AJ360" s="190"/>
      <c r="AK360" s="190"/>
      <c r="AL360" s="190"/>
      <c r="AM360" s="190"/>
    </row>
    <row r="361" spans="4:39" x14ac:dyDescent="0.25">
      <c r="D361" s="63" t="s">
        <v>424</v>
      </c>
      <c r="E361" s="63" t="s">
        <v>442</v>
      </c>
      <c r="F361" s="190" t="s">
        <v>456</v>
      </c>
      <c r="G361" s="190"/>
      <c r="H361" s="190"/>
      <c r="I361" s="190"/>
      <c r="J361" s="190"/>
      <c r="K361" s="190"/>
      <c r="L361" s="190"/>
      <c r="M361" s="190"/>
      <c r="N361" s="190"/>
      <c r="O361" s="190"/>
      <c r="P361" s="190"/>
      <c r="Q361" s="190"/>
      <c r="R361" s="190"/>
      <c r="S361" s="190"/>
      <c r="T361" s="190"/>
      <c r="U361" s="190"/>
      <c r="V361" s="190"/>
      <c r="W361" s="190"/>
      <c r="X361" s="190"/>
      <c r="Y361" s="190"/>
      <c r="Z361" s="190"/>
      <c r="AA361" s="190"/>
      <c r="AB361" s="190"/>
      <c r="AC361" s="190"/>
      <c r="AD361" s="190"/>
      <c r="AE361" s="190"/>
      <c r="AF361" s="190"/>
      <c r="AG361" s="190"/>
      <c r="AH361" s="190"/>
      <c r="AI361" s="190"/>
      <c r="AJ361" s="190"/>
      <c r="AK361" s="190"/>
      <c r="AL361" s="190"/>
      <c r="AM361" s="190"/>
    </row>
    <row r="362" spans="4:39" x14ac:dyDescent="0.25">
      <c r="D362" s="63" t="s">
        <v>430</v>
      </c>
      <c r="E362" s="63" t="s">
        <v>442</v>
      </c>
      <c r="F362" s="190" t="s">
        <v>415</v>
      </c>
      <c r="G362" s="190"/>
      <c r="H362" s="190"/>
      <c r="I362" s="190"/>
      <c r="J362" s="190"/>
      <c r="K362" s="190"/>
      <c r="L362" s="190"/>
      <c r="M362" s="190"/>
      <c r="N362" s="190"/>
      <c r="O362" s="190"/>
      <c r="P362" s="190"/>
      <c r="Q362" s="190"/>
      <c r="R362" s="190"/>
      <c r="S362" s="190"/>
      <c r="T362" s="190"/>
      <c r="U362" s="190"/>
      <c r="V362" s="190"/>
      <c r="W362" s="190"/>
      <c r="X362" s="190"/>
      <c r="Y362" s="190"/>
      <c r="Z362" s="190"/>
      <c r="AA362" s="190"/>
      <c r="AB362" s="190"/>
      <c r="AC362" s="190"/>
      <c r="AD362" s="190"/>
      <c r="AE362" s="190"/>
      <c r="AF362" s="190"/>
      <c r="AG362" s="190"/>
      <c r="AH362" s="190"/>
      <c r="AI362" s="190"/>
      <c r="AJ362" s="190"/>
      <c r="AK362" s="190"/>
      <c r="AL362" s="190"/>
      <c r="AM362" s="190"/>
    </row>
    <row r="363" spans="4:39" x14ac:dyDescent="0.25">
      <c r="D363" s="63" t="s">
        <v>431</v>
      </c>
      <c r="E363" s="63" t="s">
        <v>442</v>
      </c>
      <c r="F363" s="190" t="s">
        <v>416</v>
      </c>
      <c r="G363" s="190"/>
      <c r="H363" s="190"/>
      <c r="I363" s="190"/>
      <c r="J363" s="190"/>
      <c r="K363" s="190"/>
      <c r="L363" s="190"/>
      <c r="M363" s="190"/>
      <c r="N363" s="190"/>
      <c r="O363" s="190"/>
      <c r="P363" s="190"/>
      <c r="Q363" s="190"/>
      <c r="R363" s="190"/>
      <c r="S363" s="190"/>
      <c r="T363" s="190"/>
      <c r="U363" s="190"/>
      <c r="V363" s="190"/>
      <c r="W363" s="190"/>
      <c r="X363" s="190"/>
      <c r="Y363" s="190"/>
      <c r="Z363" s="190"/>
      <c r="AA363" s="190"/>
      <c r="AB363" s="190"/>
      <c r="AC363" s="190"/>
      <c r="AD363" s="190"/>
      <c r="AE363" s="190"/>
      <c r="AF363" s="190"/>
      <c r="AG363" s="190"/>
      <c r="AH363" s="190"/>
      <c r="AI363" s="190"/>
      <c r="AJ363" s="190"/>
      <c r="AK363" s="190"/>
      <c r="AL363" s="190"/>
      <c r="AM363" s="190"/>
    </row>
    <row r="364" spans="4:39" x14ac:dyDescent="0.25">
      <c r="D364" s="64"/>
      <c r="E364" s="64"/>
    </row>
    <row r="365" spans="4:39" x14ac:dyDescent="0.25">
      <c r="D365" s="64"/>
      <c r="E365" s="64"/>
    </row>
    <row r="366" spans="4:39" x14ac:dyDescent="0.25">
      <c r="D366" s="64"/>
      <c r="E366" s="64"/>
    </row>
    <row r="367" spans="4:39" x14ac:dyDescent="0.25">
      <c r="D367" s="64"/>
      <c r="E367" s="64"/>
    </row>
  </sheetData>
  <sheetProtection insertColumns="0" insertRows="0" deleteColumns="0" deleteRows="0" autoFilter="0"/>
  <autoFilter ref="A12:BA338"/>
  <mergeCells count="1869">
    <mergeCell ref="F361:AM361"/>
    <mergeCell ref="F362:AM362"/>
    <mergeCell ref="F363:AM363"/>
    <mergeCell ref="F355:AM355"/>
    <mergeCell ref="F356:AM356"/>
    <mergeCell ref="F357:AM357"/>
    <mergeCell ref="F358:AM358"/>
    <mergeCell ref="F359:AM359"/>
    <mergeCell ref="F360:AM360"/>
    <mergeCell ref="F349:AM349"/>
    <mergeCell ref="F350:AM350"/>
    <mergeCell ref="F351:AM351"/>
    <mergeCell ref="F352:AM352"/>
    <mergeCell ref="F353:AM353"/>
    <mergeCell ref="F354:AM354"/>
    <mergeCell ref="AK344:AM344"/>
    <mergeCell ref="E345:J345"/>
    <mergeCell ref="L345:N345"/>
    <mergeCell ref="P345:T345"/>
    <mergeCell ref="D347:AM347"/>
    <mergeCell ref="F348:AM348"/>
    <mergeCell ref="E344:J344"/>
    <mergeCell ref="L344:N344"/>
    <mergeCell ref="P344:T344"/>
    <mergeCell ref="A342:D342"/>
    <mergeCell ref="E342:J342"/>
    <mergeCell ref="L342:N342"/>
    <mergeCell ref="P342:T342"/>
    <mergeCell ref="AK342:AM342"/>
    <mergeCell ref="AU339:AU340"/>
    <mergeCell ref="AV339:AV340"/>
    <mergeCell ref="AW339:AW340"/>
    <mergeCell ref="AX339:AX340"/>
    <mergeCell ref="AY339:AY340"/>
    <mergeCell ref="AZ339:AZ340"/>
    <mergeCell ref="AO339:AO340"/>
    <mergeCell ref="AP339:AP340"/>
    <mergeCell ref="AQ339:AQ340"/>
    <mergeCell ref="AR339:AR340"/>
    <mergeCell ref="AS339:AS340"/>
    <mergeCell ref="AT339:AT340"/>
    <mergeCell ref="AI339:AI340"/>
    <mergeCell ref="AJ339:AJ340"/>
    <mergeCell ref="AK339:AK340"/>
    <mergeCell ref="AL339:AL340"/>
    <mergeCell ref="AM339:AM340"/>
    <mergeCell ref="AN339:AN340"/>
    <mergeCell ref="AC339:AC340"/>
    <mergeCell ref="AD339:AD340"/>
    <mergeCell ref="AA339:AA340"/>
    <mergeCell ref="AB339:AB340"/>
    <mergeCell ref="Q339:Q340"/>
    <mergeCell ref="R339:R340"/>
    <mergeCell ref="S339:S340"/>
    <mergeCell ref="T339:T340"/>
    <mergeCell ref="V339:V340"/>
    <mergeCell ref="K339:K340"/>
    <mergeCell ref="L339:L340"/>
    <mergeCell ref="M339:M340"/>
    <mergeCell ref="N339:N340"/>
    <mergeCell ref="O339:O340"/>
    <mergeCell ref="P339:P340"/>
    <mergeCell ref="E343:J343"/>
    <mergeCell ref="L343:N343"/>
    <mergeCell ref="P343:T343"/>
    <mergeCell ref="AZ337:AZ338"/>
    <mergeCell ref="BA337:BA338"/>
    <mergeCell ref="AP337:AP338"/>
    <mergeCell ref="AQ337:AQ338"/>
    <mergeCell ref="AR337:AR338"/>
    <mergeCell ref="AS337:AS338"/>
    <mergeCell ref="AT337:AT338"/>
    <mergeCell ref="AU337:AU338"/>
    <mergeCell ref="AJ337:AJ338"/>
    <mergeCell ref="AK337:AK338"/>
    <mergeCell ref="AL337:AL338"/>
    <mergeCell ref="AM337:AM338"/>
    <mergeCell ref="AN337:AN338"/>
    <mergeCell ref="AO337:AO338"/>
    <mergeCell ref="AD337:AD338"/>
    <mergeCell ref="AE337:AE338"/>
    <mergeCell ref="AF337:AF338"/>
    <mergeCell ref="AG337:AG338"/>
    <mergeCell ref="AH337:AH338"/>
    <mergeCell ref="AI337:AI338"/>
    <mergeCell ref="S337:S338"/>
    <mergeCell ref="BA339:BA340"/>
    <mergeCell ref="T337:T338"/>
    <mergeCell ref="U337:U338"/>
    <mergeCell ref="V337:V338"/>
    <mergeCell ref="W337:W338"/>
    <mergeCell ref="L337:L338"/>
    <mergeCell ref="M337:M338"/>
    <mergeCell ref="N337:N338"/>
    <mergeCell ref="O337:O338"/>
    <mergeCell ref="P337:P338"/>
    <mergeCell ref="Q337:Q338"/>
    <mergeCell ref="AY333:AY336"/>
    <mergeCell ref="A339:E340"/>
    <mergeCell ref="F339:F340"/>
    <mergeCell ref="G339:G340"/>
    <mergeCell ref="H339:H340"/>
    <mergeCell ref="I339:I340"/>
    <mergeCell ref="J339:J340"/>
    <mergeCell ref="AV337:AV338"/>
    <mergeCell ref="AW337:AW338"/>
    <mergeCell ref="AX337:AX338"/>
    <mergeCell ref="AY337:AY338"/>
    <mergeCell ref="X337:X338"/>
    <mergeCell ref="Y337:Y338"/>
    <mergeCell ref="AE339:AE340"/>
    <mergeCell ref="AF339:AF340"/>
    <mergeCell ref="AG339:AG340"/>
    <mergeCell ref="AH339:AH340"/>
    <mergeCell ref="W339:W340"/>
    <mergeCell ref="X339:X340"/>
    <mergeCell ref="Y339:Y340"/>
    <mergeCell ref="Z339:Z340"/>
    <mergeCell ref="U339:U340"/>
    <mergeCell ref="AZ333:AZ336"/>
    <mergeCell ref="BA333:BA336"/>
    <mergeCell ref="A337:E338"/>
    <mergeCell ref="F337:F338"/>
    <mergeCell ref="G337:G338"/>
    <mergeCell ref="H337:H338"/>
    <mergeCell ref="I337:I338"/>
    <mergeCell ref="J337:J338"/>
    <mergeCell ref="K337:K338"/>
    <mergeCell ref="AS333:AS336"/>
    <mergeCell ref="AT333:AT336"/>
    <mergeCell ref="AU333:AU336"/>
    <mergeCell ref="AV333:AV336"/>
    <mergeCell ref="AW333:AW336"/>
    <mergeCell ref="AX333:AX336"/>
    <mergeCell ref="AM333:AM336"/>
    <mergeCell ref="AN333:AN336"/>
    <mergeCell ref="AO333:AO336"/>
    <mergeCell ref="AP333:AP336"/>
    <mergeCell ref="AQ333:AQ336"/>
    <mergeCell ref="AR333:AR336"/>
    <mergeCell ref="A333:A336"/>
    <mergeCell ref="B333:B336"/>
    <mergeCell ref="C333:C336"/>
    <mergeCell ref="D333:D336"/>
    <mergeCell ref="AK333:AK336"/>
    <mergeCell ref="AL333:AL336"/>
    <mergeCell ref="Z337:Z338"/>
    <mergeCell ref="AA337:AA338"/>
    <mergeCell ref="AB337:AB338"/>
    <mergeCell ref="AC337:AC338"/>
    <mergeCell ref="R337:R338"/>
    <mergeCell ref="AV329:AV332"/>
    <mergeCell ref="AW329:AW332"/>
    <mergeCell ref="AX329:AX332"/>
    <mergeCell ref="AY329:AY332"/>
    <mergeCell ref="AZ329:AZ332"/>
    <mergeCell ref="BA329:BA332"/>
    <mergeCell ref="AP329:AP332"/>
    <mergeCell ref="AQ329:AQ332"/>
    <mergeCell ref="AR329:AR332"/>
    <mergeCell ref="AS329:AS332"/>
    <mergeCell ref="AT329:AT332"/>
    <mergeCell ref="AU329:AU332"/>
    <mergeCell ref="BA325:BA328"/>
    <mergeCell ref="A329:A332"/>
    <mergeCell ref="B329:B332"/>
    <mergeCell ref="C329:C332"/>
    <mergeCell ref="D329:D332"/>
    <mergeCell ref="AK329:AK332"/>
    <mergeCell ref="AL329:AL332"/>
    <mergeCell ref="AM329:AM332"/>
    <mergeCell ref="AN329:AN332"/>
    <mergeCell ref="AO329:AO332"/>
    <mergeCell ref="AU325:AU328"/>
    <mergeCell ref="AV325:AV328"/>
    <mergeCell ref="AW325:AW328"/>
    <mergeCell ref="AX325:AX328"/>
    <mergeCell ref="AY325:AY328"/>
    <mergeCell ref="AZ325:AZ328"/>
    <mergeCell ref="AO325:AO328"/>
    <mergeCell ref="AP325:AP328"/>
    <mergeCell ref="AQ325:AQ328"/>
    <mergeCell ref="AR325:AR328"/>
    <mergeCell ref="AS325:AS328"/>
    <mergeCell ref="AT325:AT328"/>
    <mergeCell ref="AZ321:AZ324"/>
    <mergeCell ref="BA321:BA324"/>
    <mergeCell ref="A325:A328"/>
    <mergeCell ref="B325:B328"/>
    <mergeCell ref="C325:C328"/>
    <mergeCell ref="D325:D328"/>
    <mergeCell ref="AK325:AK328"/>
    <mergeCell ref="AL325:AL328"/>
    <mergeCell ref="AM325:AM328"/>
    <mergeCell ref="AN325:AN328"/>
    <mergeCell ref="AT321:AT324"/>
    <mergeCell ref="AU321:AU324"/>
    <mergeCell ref="AV321:AV324"/>
    <mergeCell ref="AW321:AW324"/>
    <mergeCell ref="AX321:AX324"/>
    <mergeCell ref="AY321:AY324"/>
    <mergeCell ref="AN321:AN324"/>
    <mergeCell ref="AO321:AO324"/>
    <mergeCell ref="AP321:AP324"/>
    <mergeCell ref="AQ321:AQ324"/>
    <mergeCell ref="AR321:AR324"/>
    <mergeCell ref="AS321:AS324"/>
    <mergeCell ref="AY317:AY320"/>
    <mergeCell ref="AZ317:AZ320"/>
    <mergeCell ref="BA317:BA320"/>
    <mergeCell ref="A321:A324"/>
    <mergeCell ref="B321:B324"/>
    <mergeCell ref="C321:C324"/>
    <mergeCell ref="D321:D324"/>
    <mergeCell ref="AK321:AK324"/>
    <mergeCell ref="AL321:AL324"/>
    <mergeCell ref="AM321:AM324"/>
    <mergeCell ref="AS317:AS320"/>
    <mergeCell ref="AT317:AT320"/>
    <mergeCell ref="AU317:AU320"/>
    <mergeCell ref="AV317:AV320"/>
    <mergeCell ref="AW317:AW320"/>
    <mergeCell ref="AX317:AX320"/>
    <mergeCell ref="AM317:AM320"/>
    <mergeCell ref="AN317:AN320"/>
    <mergeCell ref="AO317:AO320"/>
    <mergeCell ref="AP317:AP320"/>
    <mergeCell ref="AQ317:AQ320"/>
    <mergeCell ref="AR317:AR320"/>
    <mergeCell ref="A317:A320"/>
    <mergeCell ref="B317:B320"/>
    <mergeCell ref="C317:C320"/>
    <mergeCell ref="D317:D320"/>
    <mergeCell ref="AK317:AK320"/>
    <mergeCell ref="AL317:AL320"/>
    <mergeCell ref="AV313:AV316"/>
    <mergeCell ref="AW313:AW316"/>
    <mergeCell ref="AX313:AX316"/>
    <mergeCell ref="AY313:AY316"/>
    <mergeCell ref="AZ313:AZ316"/>
    <mergeCell ref="BA313:BA316"/>
    <mergeCell ref="AP313:AP316"/>
    <mergeCell ref="AQ313:AQ316"/>
    <mergeCell ref="AR313:AR316"/>
    <mergeCell ref="AS313:AS316"/>
    <mergeCell ref="AT313:AT316"/>
    <mergeCell ref="AU313:AU316"/>
    <mergeCell ref="BA309:BA312"/>
    <mergeCell ref="A313:A316"/>
    <mergeCell ref="B313:B316"/>
    <mergeCell ref="C313:C316"/>
    <mergeCell ref="D313:D316"/>
    <mergeCell ref="AK313:AK316"/>
    <mergeCell ref="AL313:AL316"/>
    <mergeCell ref="AM313:AM316"/>
    <mergeCell ref="AN313:AN316"/>
    <mergeCell ref="AO313:AO316"/>
    <mergeCell ref="AU309:AU312"/>
    <mergeCell ref="AV309:AV312"/>
    <mergeCell ref="AW309:AW312"/>
    <mergeCell ref="AX309:AX312"/>
    <mergeCell ref="AY309:AY312"/>
    <mergeCell ref="AZ309:AZ312"/>
    <mergeCell ref="AO309:AO312"/>
    <mergeCell ref="AP309:AP312"/>
    <mergeCell ref="AQ309:AQ312"/>
    <mergeCell ref="AR309:AR312"/>
    <mergeCell ref="AS309:AS312"/>
    <mergeCell ref="AT309:AT312"/>
    <mergeCell ref="AZ305:AZ308"/>
    <mergeCell ref="BA305:BA308"/>
    <mergeCell ref="A309:A312"/>
    <mergeCell ref="B309:B312"/>
    <mergeCell ref="C309:C312"/>
    <mergeCell ref="D309:D312"/>
    <mergeCell ref="AK309:AK312"/>
    <mergeCell ref="AL309:AL312"/>
    <mergeCell ref="AM309:AM312"/>
    <mergeCell ref="AN309:AN312"/>
    <mergeCell ref="AT305:AT308"/>
    <mergeCell ref="AU305:AU308"/>
    <mergeCell ref="AV305:AV308"/>
    <mergeCell ref="AW305:AW308"/>
    <mergeCell ref="AX305:AX308"/>
    <mergeCell ref="AY305:AY308"/>
    <mergeCell ref="AN305:AN308"/>
    <mergeCell ref="AO305:AO308"/>
    <mergeCell ref="AP305:AP308"/>
    <mergeCell ref="AQ305:AQ308"/>
    <mergeCell ref="AR305:AR308"/>
    <mergeCell ref="AS305:AS308"/>
    <mergeCell ref="AY301:AY304"/>
    <mergeCell ref="AZ301:AZ304"/>
    <mergeCell ref="BA301:BA304"/>
    <mergeCell ref="A305:A308"/>
    <mergeCell ref="B305:B308"/>
    <mergeCell ref="C305:C308"/>
    <mergeCell ref="D305:D308"/>
    <mergeCell ref="AK305:AK308"/>
    <mergeCell ref="AL305:AL308"/>
    <mergeCell ref="AM305:AM308"/>
    <mergeCell ref="AS301:AS304"/>
    <mergeCell ref="AT301:AT304"/>
    <mergeCell ref="AU301:AU304"/>
    <mergeCell ref="AV301:AV304"/>
    <mergeCell ref="AW301:AW304"/>
    <mergeCell ref="AX301:AX304"/>
    <mergeCell ref="AM301:AM304"/>
    <mergeCell ref="AN301:AN304"/>
    <mergeCell ref="AO301:AO304"/>
    <mergeCell ref="AP301:AP304"/>
    <mergeCell ref="AQ301:AQ304"/>
    <mergeCell ref="AR301:AR304"/>
    <mergeCell ref="A301:A304"/>
    <mergeCell ref="B301:B304"/>
    <mergeCell ref="C301:C304"/>
    <mergeCell ref="D301:D304"/>
    <mergeCell ref="AK301:AK304"/>
    <mergeCell ref="AL301:AL304"/>
    <mergeCell ref="AV297:AV300"/>
    <mergeCell ref="AW297:AW300"/>
    <mergeCell ref="AX297:AX300"/>
    <mergeCell ref="AY297:AY300"/>
    <mergeCell ref="AZ297:AZ300"/>
    <mergeCell ref="BA297:BA300"/>
    <mergeCell ref="AP297:AP300"/>
    <mergeCell ref="AQ297:AQ300"/>
    <mergeCell ref="AR297:AR300"/>
    <mergeCell ref="AS297:AS300"/>
    <mergeCell ref="AT297:AT300"/>
    <mergeCell ref="AU297:AU300"/>
    <mergeCell ref="BA293:BA296"/>
    <mergeCell ref="A297:A300"/>
    <mergeCell ref="B297:B300"/>
    <mergeCell ref="C297:C300"/>
    <mergeCell ref="D297:D300"/>
    <mergeCell ref="AK297:AK300"/>
    <mergeCell ref="AL297:AL300"/>
    <mergeCell ref="AM297:AM300"/>
    <mergeCell ref="AN297:AN300"/>
    <mergeCell ref="AO297:AO300"/>
    <mergeCell ref="AU293:AU296"/>
    <mergeCell ref="AV293:AV296"/>
    <mergeCell ref="AW293:AW296"/>
    <mergeCell ref="AX293:AX296"/>
    <mergeCell ref="AY293:AY296"/>
    <mergeCell ref="AZ293:AZ296"/>
    <mergeCell ref="AO293:AO296"/>
    <mergeCell ref="AP293:AP296"/>
    <mergeCell ref="AQ293:AQ296"/>
    <mergeCell ref="AR293:AR296"/>
    <mergeCell ref="AS293:AS296"/>
    <mergeCell ref="AT293:AT296"/>
    <mergeCell ref="AZ289:AZ292"/>
    <mergeCell ref="BA289:BA292"/>
    <mergeCell ref="A293:A296"/>
    <mergeCell ref="B293:B296"/>
    <mergeCell ref="C293:C296"/>
    <mergeCell ref="D293:D296"/>
    <mergeCell ref="AK293:AK296"/>
    <mergeCell ref="AL293:AL296"/>
    <mergeCell ref="AM293:AM296"/>
    <mergeCell ref="AN293:AN296"/>
    <mergeCell ref="AT289:AT292"/>
    <mergeCell ref="AU289:AU292"/>
    <mergeCell ref="AV289:AV292"/>
    <mergeCell ref="AW289:AW292"/>
    <mergeCell ref="AX289:AX292"/>
    <mergeCell ref="AY289:AY292"/>
    <mergeCell ref="AN289:AN292"/>
    <mergeCell ref="AO289:AO292"/>
    <mergeCell ref="AP289:AP292"/>
    <mergeCell ref="AQ289:AQ292"/>
    <mergeCell ref="AR289:AR292"/>
    <mergeCell ref="AS289:AS292"/>
    <mergeCell ref="AY285:AY288"/>
    <mergeCell ref="AZ285:AZ288"/>
    <mergeCell ref="BA285:BA288"/>
    <mergeCell ref="A289:A292"/>
    <mergeCell ref="B289:B292"/>
    <mergeCell ref="C289:C292"/>
    <mergeCell ref="D289:D292"/>
    <mergeCell ref="AK289:AK292"/>
    <mergeCell ref="AL289:AL292"/>
    <mergeCell ref="AM289:AM292"/>
    <mergeCell ref="AS285:AS288"/>
    <mergeCell ref="AT285:AT288"/>
    <mergeCell ref="AU285:AU288"/>
    <mergeCell ref="AV285:AV288"/>
    <mergeCell ref="AW285:AW288"/>
    <mergeCell ref="AX285:AX288"/>
    <mergeCell ref="AM285:AM288"/>
    <mergeCell ref="AN285:AN288"/>
    <mergeCell ref="AO285:AO288"/>
    <mergeCell ref="AP285:AP288"/>
    <mergeCell ref="AQ285:AQ288"/>
    <mergeCell ref="AR285:AR288"/>
    <mergeCell ref="A285:A288"/>
    <mergeCell ref="B285:B288"/>
    <mergeCell ref="C285:C288"/>
    <mergeCell ref="D285:D288"/>
    <mergeCell ref="AK285:AK288"/>
    <mergeCell ref="AL285:AL288"/>
    <mergeCell ref="AV281:AV284"/>
    <mergeCell ref="AW281:AW284"/>
    <mergeCell ref="AX281:AX284"/>
    <mergeCell ref="AY281:AY284"/>
    <mergeCell ref="AZ281:AZ284"/>
    <mergeCell ref="BA281:BA284"/>
    <mergeCell ref="AP281:AP284"/>
    <mergeCell ref="AQ281:AQ284"/>
    <mergeCell ref="AR281:AR284"/>
    <mergeCell ref="AS281:AS284"/>
    <mergeCell ref="AT281:AT284"/>
    <mergeCell ref="AU281:AU284"/>
    <mergeCell ref="BA277:BA280"/>
    <mergeCell ref="A281:A284"/>
    <mergeCell ref="B281:B284"/>
    <mergeCell ref="C281:C284"/>
    <mergeCell ref="D281:D284"/>
    <mergeCell ref="AK281:AK284"/>
    <mergeCell ref="AL281:AL284"/>
    <mergeCell ref="AM281:AM284"/>
    <mergeCell ref="AN281:AN284"/>
    <mergeCell ref="AO281:AO284"/>
    <mergeCell ref="AU277:AU280"/>
    <mergeCell ref="AV277:AV280"/>
    <mergeCell ref="AW277:AW280"/>
    <mergeCell ref="AX277:AX280"/>
    <mergeCell ref="AY277:AY280"/>
    <mergeCell ref="AZ277:AZ280"/>
    <mergeCell ref="AO277:AO280"/>
    <mergeCell ref="AP277:AP280"/>
    <mergeCell ref="AQ277:AQ280"/>
    <mergeCell ref="AR277:AR280"/>
    <mergeCell ref="AS277:AS280"/>
    <mergeCell ref="AT277:AT280"/>
    <mergeCell ref="AZ273:AZ276"/>
    <mergeCell ref="BA273:BA276"/>
    <mergeCell ref="A277:A280"/>
    <mergeCell ref="B277:B280"/>
    <mergeCell ref="C277:C280"/>
    <mergeCell ref="D277:D280"/>
    <mergeCell ref="AK277:AK280"/>
    <mergeCell ref="AL277:AL280"/>
    <mergeCell ref="AM277:AM280"/>
    <mergeCell ref="AN277:AN280"/>
    <mergeCell ref="AT273:AT276"/>
    <mergeCell ref="AU273:AU276"/>
    <mergeCell ref="AV273:AV276"/>
    <mergeCell ref="AW273:AW276"/>
    <mergeCell ref="AX273:AX276"/>
    <mergeCell ref="AY273:AY276"/>
    <mergeCell ref="AN273:AN276"/>
    <mergeCell ref="AO273:AO276"/>
    <mergeCell ref="AP273:AP276"/>
    <mergeCell ref="AQ273:AQ276"/>
    <mergeCell ref="AR273:AR276"/>
    <mergeCell ref="AS273:AS276"/>
    <mergeCell ref="AY269:AY272"/>
    <mergeCell ref="AZ269:AZ272"/>
    <mergeCell ref="BA269:BA272"/>
    <mergeCell ref="A273:A276"/>
    <mergeCell ref="B273:B276"/>
    <mergeCell ref="C273:C276"/>
    <mergeCell ref="D273:D276"/>
    <mergeCell ref="AK273:AK276"/>
    <mergeCell ref="AL273:AL276"/>
    <mergeCell ref="AM273:AM276"/>
    <mergeCell ref="AS269:AS272"/>
    <mergeCell ref="AT269:AT272"/>
    <mergeCell ref="AU269:AU272"/>
    <mergeCell ref="AV269:AV272"/>
    <mergeCell ref="AW269:AW272"/>
    <mergeCell ref="AX269:AX272"/>
    <mergeCell ref="AM269:AM272"/>
    <mergeCell ref="AN269:AN272"/>
    <mergeCell ref="AO269:AO272"/>
    <mergeCell ref="AP269:AP272"/>
    <mergeCell ref="AQ269:AQ272"/>
    <mergeCell ref="AR269:AR272"/>
    <mergeCell ref="A269:A272"/>
    <mergeCell ref="B269:B272"/>
    <mergeCell ref="C269:C272"/>
    <mergeCell ref="D269:D272"/>
    <mergeCell ref="AK269:AK272"/>
    <mergeCell ref="AL269:AL272"/>
    <mergeCell ref="AV265:AV268"/>
    <mergeCell ref="AW265:AW268"/>
    <mergeCell ref="AX265:AX268"/>
    <mergeCell ref="AY265:AY268"/>
    <mergeCell ref="AZ265:AZ268"/>
    <mergeCell ref="BA265:BA268"/>
    <mergeCell ref="AP265:AP268"/>
    <mergeCell ref="AQ265:AQ268"/>
    <mergeCell ref="AR265:AR268"/>
    <mergeCell ref="AS265:AS268"/>
    <mergeCell ref="AT265:AT268"/>
    <mergeCell ref="AU265:AU268"/>
    <mergeCell ref="BA261:BA264"/>
    <mergeCell ref="A265:A268"/>
    <mergeCell ref="B265:B268"/>
    <mergeCell ref="C265:C268"/>
    <mergeCell ref="D265:D268"/>
    <mergeCell ref="AK265:AK268"/>
    <mergeCell ref="AL265:AL268"/>
    <mergeCell ref="AM265:AM268"/>
    <mergeCell ref="AN265:AN268"/>
    <mergeCell ref="AO265:AO268"/>
    <mergeCell ref="AU261:AU264"/>
    <mergeCell ref="AV261:AV264"/>
    <mergeCell ref="AW261:AW264"/>
    <mergeCell ref="AX261:AX264"/>
    <mergeCell ref="AY261:AY264"/>
    <mergeCell ref="AZ261:AZ264"/>
    <mergeCell ref="AO261:AO264"/>
    <mergeCell ref="AP261:AP264"/>
    <mergeCell ref="AQ261:AQ264"/>
    <mergeCell ref="AR261:AR264"/>
    <mergeCell ref="AS261:AS264"/>
    <mergeCell ref="AT261:AT264"/>
    <mergeCell ref="AZ257:AZ260"/>
    <mergeCell ref="BA257:BA260"/>
    <mergeCell ref="A261:A264"/>
    <mergeCell ref="B261:B264"/>
    <mergeCell ref="C261:C264"/>
    <mergeCell ref="D261:D264"/>
    <mergeCell ref="AK261:AK264"/>
    <mergeCell ref="AL261:AL264"/>
    <mergeCell ref="AM261:AM264"/>
    <mergeCell ref="AN261:AN264"/>
    <mergeCell ref="AT257:AT260"/>
    <mergeCell ref="AU257:AU260"/>
    <mergeCell ref="AV257:AV260"/>
    <mergeCell ref="AW257:AW260"/>
    <mergeCell ref="AX257:AX260"/>
    <mergeCell ref="AY257:AY260"/>
    <mergeCell ref="AN257:AN260"/>
    <mergeCell ref="AO257:AO260"/>
    <mergeCell ref="AP257:AP260"/>
    <mergeCell ref="AQ257:AQ260"/>
    <mergeCell ref="AR257:AR260"/>
    <mergeCell ref="AS257:AS260"/>
    <mergeCell ref="AY253:AY256"/>
    <mergeCell ref="AZ253:AZ256"/>
    <mergeCell ref="BA253:BA256"/>
    <mergeCell ref="A257:A260"/>
    <mergeCell ref="B257:B260"/>
    <mergeCell ref="C257:C260"/>
    <mergeCell ref="D257:D260"/>
    <mergeCell ref="AK257:AK260"/>
    <mergeCell ref="AL257:AL260"/>
    <mergeCell ref="AM257:AM260"/>
    <mergeCell ref="AS253:AS256"/>
    <mergeCell ref="AT253:AT256"/>
    <mergeCell ref="AU253:AU256"/>
    <mergeCell ref="AV253:AV256"/>
    <mergeCell ref="AW253:AW256"/>
    <mergeCell ref="AX253:AX256"/>
    <mergeCell ref="AM253:AM256"/>
    <mergeCell ref="AN253:AN256"/>
    <mergeCell ref="AO253:AO256"/>
    <mergeCell ref="AP253:AP256"/>
    <mergeCell ref="AQ253:AQ256"/>
    <mergeCell ref="AR253:AR256"/>
    <mergeCell ref="A253:A256"/>
    <mergeCell ref="B253:B256"/>
    <mergeCell ref="C253:C256"/>
    <mergeCell ref="D253:D256"/>
    <mergeCell ref="AK253:AK256"/>
    <mergeCell ref="AL253:AL256"/>
    <mergeCell ref="AV249:AV252"/>
    <mergeCell ref="AW249:AW252"/>
    <mergeCell ref="AX249:AX252"/>
    <mergeCell ref="AY249:AY252"/>
    <mergeCell ref="AZ249:AZ252"/>
    <mergeCell ref="BA249:BA252"/>
    <mergeCell ref="AP249:AP252"/>
    <mergeCell ref="AQ249:AQ252"/>
    <mergeCell ref="AR249:AR252"/>
    <mergeCell ref="AS249:AS252"/>
    <mergeCell ref="AT249:AT252"/>
    <mergeCell ref="AU249:AU252"/>
    <mergeCell ref="BA245:BA248"/>
    <mergeCell ref="A249:A252"/>
    <mergeCell ref="B249:B252"/>
    <mergeCell ref="C249:C252"/>
    <mergeCell ref="D249:D252"/>
    <mergeCell ref="AK249:AK252"/>
    <mergeCell ref="AL249:AL252"/>
    <mergeCell ref="AM249:AM252"/>
    <mergeCell ref="AN249:AN252"/>
    <mergeCell ref="AO249:AO252"/>
    <mergeCell ref="AU245:AU248"/>
    <mergeCell ref="AV245:AV248"/>
    <mergeCell ref="AW245:AW248"/>
    <mergeCell ref="AX245:AX248"/>
    <mergeCell ref="AY245:AY248"/>
    <mergeCell ref="AZ245:AZ248"/>
    <mergeCell ref="AO245:AO248"/>
    <mergeCell ref="AP245:AP248"/>
    <mergeCell ref="AQ245:AQ248"/>
    <mergeCell ref="AR245:AR248"/>
    <mergeCell ref="AS245:AS248"/>
    <mergeCell ref="AT245:AT248"/>
    <mergeCell ref="AZ241:AZ244"/>
    <mergeCell ref="BA241:BA244"/>
    <mergeCell ref="A245:A248"/>
    <mergeCell ref="B245:B248"/>
    <mergeCell ref="C245:C248"/>
    <mergeCell ref="D245:D248"/>
    <mergeCell ref="AK245:AK248"/>
    <mergeCell ref="AL245:AL248"/>
    <mergeCell ref="AM245:AM248"/>
    <mergeCell ref="AN245:AN248"/>
    <mergeCell ref="AT241:AT244"/>
    <mergeCell ref="AU241:AU244"/>
    <mergeCell ref="AV241:AV244"/>
    <mergeCell ref="AW241:AW244"/>
    <mergeCell ref="AX241:AX244"/>
    <mergeCell ref="AY241:AY244"/>
    <mergeCell ref="AN241:AN244"/>
    <mergeCell ref="AO241:AO244"/>
    <mergeCell ref="AP241:AP244"/>
    <mergeCell ref="AQ241:AQ244"/>
    <mergeCell ref="AR241:AR244"/>
    <mergeCell ref="AS241:AS244"/>
    <mergeCell ref="AY237:AY240"/>
    <mergeCell ref="AZ237:AZ240"/>
    <mergeCell ref="BA237:BA240"/>
    <mergeCell ref="A241:A244"/>
    <mergeCell ref="B241:B244"/>
    <mergeCell ref="C241:C244"/>
    <mergeCell ref="D241:D244"/>
    <mergeCell ref="AK241:AK244"/>
    <mergeCell ref="AL241:AL244"/>
    <mergeCell ref="AM241:AM244"/>
    <mergeCell ref="AS237:AS240"/>
    <mergeCell ref="AT237:AT240"/>
    <mergeCell ref="AU237:AU240"/>
    <mergeCell ref="AV237:AV240"/>
    <mergeCell ref="AW237:AW240"/>
    <mergeCell ref="AX237:AX240"/>
    <mergeCell ref="AM237:AM240"/>
    <mergeCell ref="AN237:AN240"/>
    <mergeCell ref="AO237:AO240"/>
    <mergeCell ref="AP237:AP240"/>
    <mergeCell ref="AQ237:AQ240"/>
    <mergeCell ref="AR237:AR240"/>
    <mergeCell ref="A237:A240"/>
    <mergeCell ref="B237:B240"/>
    <mergeCell ref="C237:C240"/>
    <mergeCell ref="D237:D240"/>
    <mergeCell ref="AK237:AK240"/>
    <mergeCell ref="AL237:AL240"/>
    <mergeCell ref="AV233:AV236"/>
    <mergeCell ref="AW233:AW236"/>
    <mergeCell ref="AX233:AX236"/>
    <mergeCell ref="AY233:AY236"/>
    <mergeCell ref="AZ233:AZ236"/>
    <mergeCell ref="BA233:BA236"/>
    <mergeCell ref="AP233:AP236"/>
    <mergeCell ref="AQ233:AQ236"/>
    <mergeCell ref="AR233:AR236"/>
    <mergeCell ref="AS233:AS236"/>
    <mergeCell ref="AT233:AT236"/>
    <mergeCell ref="AU233:AU236"/>
    <mergeCell ref="BA229:BA232"/>
    <mergeCell ref="A233:A236"/>
    <mergeCell ref="B233:B236"/>
    <mergeCell ref="C233:C236"/>
    <mergeCell ref="D233:D236"/>
    <mergeCell ref="AK233:AK236"/>
    <mergeCell ref="AL233:AL236"/>
    <mergeCell ref="AM233:AM236"/>
    <mergeCell ref="AN233:AN236"/>
    <mergeCell ref="AO233:AO236"/>
    <mergeCell ref="AU229:AU232"/>
    <mergeCell ref="AV229:AV232"/>
    <mergeCell ref="AW229:AW232"/>
    <mergeCell ref="AX229:AX232"/>
    <mergeCell ref="AY229:AY232"/>
    <mergeCell ref="AZ229:AZ232"/>
    <mergeCell ref="AO229:AO232"/>
    <mergeCell ref="AP229:AP232"/>
    <mergeCell ref="AQ229:AQ232"/>
    <mergeCell ref="AR229:AR232"/>
    <mergeCell ref="AS229:AS232"/>
    <mergeCell ref="AT229:AT232"/>
    <mergeCell ref="AZ225:AZ228"/>
    <mergeCell ref="BA225:BA228"/>
    <mergeCell ref="A229:A232"/>
    <mergeCell ref="B229:B232"/>
    <mergeCell ref="C229:C232"/>
    <mergeCell ref="D229:D232"/>
    <mergeCell ref="AK229:AK232"/>
    <mergeCell ref="AL229:AL232"/>
    <mergeCell ref="AM229:AM232"/>
    <mergeCell ref="AN229:AN232"/>
    <mergeCell ref="AT225:AT228"/>
    <mergeCell ref="AU225:AU228"/>
    <mergeCell ref="AV225:AV228"/>
    <mergeCell ref="AW225:AW228"/>
    <mergeCell ref="AX225:AX228"/>
    <mergeCell ref="AY225:AY228"/>
    <mergeCell ref="AN225:AN228"/>
    <mergeCell ref="AO225:AO228"/>
    <mergeCell ref="AP225:AP228"/>
    <mergeCell ref="AQ225:AQ228"/>
    <mergeCell ref="AR225:AR228"/>
    <mergeCell ref="AS225:AS228"/>
    <mergeCell ref="AY221:AY224"/>
    <mergeCell ref="AZ221:AZ224"/>
    <mergeCell ref="BA221:BA224"/>
    <mergeCell ref="A225:A228"/>
    <mergeCell ref="B225:B228"/>
    <mergeCell ref="C225:C228"/>
    <mergeCell ref="D225:D228"/>
    <mergeCell ref="AK225:AK228"/>
    <mergeCell ref="AL225:AL228"/>
    <mergeCell ref="AM225:AM228"/>
    <mergeCell ref="AS221:AS224"/>
    <mergeCell ref="AT221:AT224"/>
    <mergeCell ref="AU221:AU224"/>
    <mergeCell ref="AV221:AV224"/>
    <mergeCell ref="AW221:AW224"/>
    <mergeCell ref="AX221:AX224"/>
    <mergeCell ref="AM221:AM224"/>
    <mergeCell ref="AN221:AN224"/>
    <mergeCell ref="AO221:AO224"/>
    <mergeCell ref="AP221:AP224"/>
    <mergeCell ref="AQ221:AQ224"/>
    <mergeCell ref="AR221:AR224"/>
    <mergeCell ref="A221:A224"/>
    <mergeCell ref="B221:B224"/>
    <mergeCell ref="C221:C224"/>
    <mergeCell ref="D221:D224"/>
    <mergeCell ref="AK221:AK224"/>
    <mergeCell ref="AL221:AL224"/>
    <mergeCell ref="AV217:AV220"/>
    <mergeCell ref="AW217:AW220"/>
    <mergeCell ref="AX217:AX220"/>
    <mergeCell ref="AY217:AY220"/>
    <mergeCell ref="AZ217:AZ220"/>
    <mergeCell ref="BA217:BA220"/>
    <mergeCell ref="AP217:AP220"/>
    <mergeCell ref="AQ217:AQ220"/>
    <mergeCell ref="AR217:AR220"/>
    <mergeCell ref="AS217:AS220"/>
    <mergeCell ref="AT217:AT220"/>
    <mergeCell ref="AU217:AU220"/>
    <mergeCell ref="BA213:BA216"/>
    <mergeCell ref="A217:A220"/>
    <mergeCell ref="B217:B220"/>
    <mergeCell ref="C217:C220"/>
    <mergeCell ref="D217:D220"/>
    <mergeCell ref="AK217:AK220"/>
    <mergeCell ref="AL217:AL220"/>
    <mergeCell ref="AM217:AM220"/>
    <mergeCell ref="AN217:AN220"/>
    <mergeCell ref="AO217:AO220"/>
    <mergeCell ref="AU213:AU216"/>
    <mergeCell ref="AV213:AV216"/>
    <mergeCell ref="AW213:AW216"/>
    <mergeCell ref="AX213:AX216"/>
    <mergeCell ref="AY213:AY216"/>
    <mergeCell ref="AZ213:AZ216"/>
    <mergeCell ref="AO213:AO216"/>
    <mergeCell ref="AP213:AP216"/>
    <mergeCell ref="AQ213:AQ216"/>
    <mergeCell ref="AR213:AR216"/>
    <mergeCell ref="AS213:AS216"/>
    <mergeCell ref="AT213:AT216"/>
    <mergeCell ref="AZ209:AZ212"/>
    <mergeCell ref="BA209:BA212"/>
    <mergeCell ref="A213:A216"/>
    <mergeCell ref="B213:B216"/>
    <mergeCell ref="C213:C216"/>
    <mergeCell ref="D213:D216"/>
    <mergeCell ref="AK213:AK216"/>
    <mergeCell ref="AL213:AL216"/>
    <mergeCell ref="AM213:AM216"/>
    <mergeCell ref="AN213:AN216"/>
    <mergeCell ref="AT209:AT212"/>
    <mergeCell ref="AU209:AU212"/>
    <mergeCell ref="AV209:AV212"/>
    <mergeCell ref="AW209:AW212"/>
    <mergeCell ref="AX209:AX212"/>
    <mergeCell ref="AY209:AY212"/>
    <mergeCell ref="AN209:AN212"/>
    <mergeCell ref="AO209:AO212"/>
    <mergeCell ref="AP209:AP212"/>
    <mergeCell ref="AQ209:AQ212"/>
    <mergeCell ref="AR209:AR212"/>
    <mergeCell ref="AS209:AS212"/>
    <mergeCell ref="AY205:AY208"/>
    <mergeCell ref="AZ205:AZ208"/>
    <mergeCell ref="BA205:BA208"/>
    <mergeCell ref="A209:A212"/>
    <mergeCell ref="B209:B212"/>
    <mergeCell ref="C209:C212"/>
    <mergeCell ref="D209:D212"/>
    <mergeCell ref="AK209:AK212"/>
    <mergeCell ref="AL209:AL212"/>
    <mergeCell ref="AM209:AM212"/>
    <mergeCell ref="AS205:AS208"/>
    <mergeCell ref="AT205:AT208"/>
    <mergeCell ref="AU205:AU208"/>
    <mergeCell ref="AV205:AV208"/>
    <mergeCell ref="AW205:AW208"/>
    <mergeCell ref="AX205:AX208"/>
    <mergeCell ref="AM205:AM208"/>
    <mergeCell ref="AN205:AN208"/>
    <mergeCell ref="AO205:AO208"/>
    <mergeCell ref="AP205:AP208"/>
    <mergeCell ref="AQ205:AQ208"/>
    <mergeCell ref="AR205:AR208"/>
    <mergeCell ref="A205:A208"/>
    <mergeCell ref="B205:B208"/>
    <mergeCell ref="C205:C208"/>
    <mergeCell ref="D205:D208"/>
    <mergeCell ref="AK205:AK208"/>
    <mergeCell ref="AL205:AL208"/>
    <mergeCell ref="AV201:AV204"/>
    <mergeCell ref="AW201:AW204"/>
    <mergeCell ref="AX201:AX204"/>
    <mergeCell ref="AY201:AY204"/>
    <mergeCell ref="AZ201:AZ204"/>
    <mergeCell ref="BA201:BA204"/>
    <mergeCell ref="AP201:AP204"/>
    <mergeCell ref="AQ201:AQ204"/>
    <mergeCell ref="AR201:AR204"/>
    <mergeCell ref="AS201:AS204"/>
    <mergeCell ref="AT201:AT204"/>
    <mergeCell ref="AU201:AU204"/>
    <mergeCell ref="BA197:BA200"/>
    <mergeCell ref="A201:A204"/>
    <mergeCell ref="B201:B204"/>
    <mergeCell ref="C201:C204"/>
    <mergeCell ref="D201:D204"/>
    <mergeCell ref="AK201:AK204"/>
    <mergeCell ref="AL201:AL204"/>
    <mergeCell ref="AM201:AM204"/>
    <mergeCell ref="AN201:AN204"/>
    <mergeCell ref="AO201:AO204"/>
    <mergeCell ref="AU197:AU200"/>
    <mergeCell ref="AV197:AV200"/>
    <mergeCell ref="AW197:AW200"/>
    <mergeCell ref="AX197:AX200"/>
    <mergeCell ref="AY197:AY200"/>
    <mergeCell ref="AZ197:AZ200"/>
    <mergeCell ref="AO197:AO200"/>
    <mergeCell ref="AP197:AP200"/>
    <mergeCell ref="AQ197:AQ200"/>
    <mergeCell ref="AR197:AR200"/>
    <mergeCell ref="AS197:AS200"/>
    <mergeCell ref="AT197:AT200"/>
    <mergeCell ref="AZ193:AZ196"/>
    <mergeCell ref="BA193:BA196"/>
    <mergeCell ref="A197:A200"/>
    <mergeCell ref="B197:B200"/>
    <mergeCell ref="C197:C200"/>
    <mergeCell ref="D197:D200"/>
    <mergeCell ref="AK197:AK200"/>
    <mergeCell ref="AL197:AL200"/>
    <mergeCell ref="AM197:AM200"/>
    <mergeCell ref="AN197:AN200"/>
    <mergeCell ref="AT193:AT196"/>
    <mergeCell ref="AU193:AU196"/>
    <mergeCell ref="AV193:AV196"/>
    <mergeCell ref="AW193:AW196"/>
    <mergeCell ref="AX193:AX196"/>
    <mergeCell ref="AY193:AY196"/>
    <mergeCell ref="AN193:AN196"/>
    <mergeCell ref="AO193:AO196"/>
    <mergeCell ref="AP193:AP196"/>
    <mergeCell ref="AQ193:AQ196"/>
    <mergeCell ref="AR193:AR196"/>
    <mergeCell ref="AS193:AS196"/>
    <mergeCell ref="AY189:AY192"/>
    <mergeCell ref="AZ189:AZ192"/>
    <mergeCell ref="BA189:BA192"/>
    <mergeCell ref="A193:A196"/>
    <mergeCell ref="B193:B196"/>
    <mergeCell ref="C193:C196"/>
    <mergeCell ref="D193:D196"/>
    <mergeCell ref="AK193:AK196"/>
    <mergeCell ref="AL193:AL196"/>
    <mergeCell ref="AM193:AM196"/>
    <mergeCell ref="AS189:AS192"/>
    <mergeCell ref="AT189:AT192"/>
    <mergeCell ref="AU189:AU192"/>
    <mergeCell ref="AV189:AV192"/>
    <mergeCell ref="AW189:AW192"/>
    <mergeCell ref="AX189:AX192"/>
    <mergeCell ref="AM189:AM192"/>
    <mergeCell ref="AN189:AN192"/>
    <mergeCell ref="AO189:AO192"/>
    <mergeCell ref="AP189:AP192"/>
    <mergeCell ref="AQ189:AQ192"/>
    <mergeCell ref="AR189:AR192"/>
    <mergeCell ref="A189:A192"/>
    <mergeCell ref="B189:B192"/>
    <mergeCell ref="C189:C192"/>
    <mergeCell ref="D189:D192"/>
    <mergeCell ref="AK189:AK192"/>
    <mergeCell ref="AL189:AL192"/>
    <mergeCell ref="AV185:AV188"/>
    <mergeCell ref="AW185:AW188"/>
    <mergeCell ref="AX185:AX188"/>
    <mergeCell ref="AY185:AY188"/>
    <mergeCell ref="AZ185:AZ188"/>
    <mergeCell ref="BA185:BA188"/>
    <mergeCell ref="AP185:AP188"/>
    <mergeCell ref="AQ185:AQ188"/>
    <mergeCell ref="AR185:AR188"/>
    <mergeCell ref="AS185:AS188"/>
    <mergeCell ref="AT185:AT188"/>
    <mergeCell ref="AU185:AU188"/>
    <mergeCell ref="BA181:BA184"/>
    <mergeCell ref="A185:A188"/>
    <mergeCell ref="B185:B188"/>
    <mergeCell ref="C185:C188"/>
    <mergeCell ref="D185:D188"/>
    <mergeCell ref="AK185:AK188"/>
    <mergeCell ref="AL185:AL188"/>
    <mergeCell ref="AM185:AM188"/>
    <mergeCell ref="AN185:AN188"/>
    <mergeCell ref="AO185:AO188"/>
    <mergeCell ref="AU181:AU184"/>
    <mergeCell ref="AV181:AV184"/>
    <mergeCell ref="AW181:AW184"/>
    <mergeCell ref="AX181:AX184"/>
    <mergeCell ref="AY181:AY184"/>
    <mergeCell ref="AZ181:AZ184"/>
    <mergeCell ref="AO181:AO184"/>
    <mergeCell ref="AP181:AP184"/>
    <mergeCell ref="AQ181:AQ184"/>
    <mergeCell ref="AR181:AR184"/>
    <mergeCell ref="AS181:AS184"/>
    <mergeCell ref="AT181:AT184"/>
    <mergeCell ref="AZ177:AZ180"/>
    <mergeCell ref="BA177:BA180"/>
    <mergeCell ref="A181:A184"/>
    <mergeCell ref="B181:B184"/>
    <mergeCell ref="C181:C184"/>
    <mergeCell ref="D181:D184"/>
    <mergeCell ref="AK181:AK184"/>
    <mergeCell ref="AL181:AL184"/>
    <mergeCell ref="AM181:AM184"/>
    <mergeCell ref="AN181:AN184"/>
    <mergeCell ref="AT177:AT180"/>
    <mergeCell ref="AU177:AU180"/>
    <mergeCell ref="AV177:AV180"/>
    <mergeCell ref="AW177:AW180"/>
    <mergeCell ref="AX177:AX180"/>
    <mergeCell ref="AY177:AY180"/>
    <mergeCell ref="AN177:AN180"/>
    <mergeCell ref="AO177:AO180"/>
    <mergeCell ref="AP177:AP180"/>
    <mergeCell ref="AQ177:AQ180"/>
    <mergeCell ref="AR177:AR180"/>
    <mergeCell ref="AS177:AS180"/>
    <mergeCell ref="AY173:AY176"/>
    <mergeCell ref="AZ173:AZ176"/>
    <mergeCell ref="BA173:BA176"/>
    <mergeCell ref="A177:A180"/>
    <mergeCell ref="B177:B180"/>
    <mergeCell ref="C177:C180"/>
    <mergeCell ref="D177:D180"/>
    <mergeCell ref="AK177:AK180"/>
    <mergeCell ref="AL177:AL180"/>
    <mergeCell ref="AM177:AM180"/>
    <mergeCell ref="AS173:AS176"/>
    <mergeCell ref="AT173:AT176"/>
    <mergeCell ref="AU173:AU176"/>
    <mergeCell ref="AV173:AV176"/>
    <mergeCell ref="AW173:AW176"/>
    <mergeCell ref="AX173:AX176"/>
    <mergeCell ref="AM173:AM176"/>
    <mergeCell ref="AN173:AN176"/>
    <mergeCell ref="AO173:AO176"/>
    <mergeCell ref="AP173:AP176"/>
    <mergeCell ref="AQ173:AQ176"/>
    <mergeCell ref="AR173:AR176"/>
    <mergeCell ref="A173:A176"/>
    <mergeCell ref="B173:B176"/>
    <mergeCell ref="C173:C176"/>
    <mergeCell ref="D173:D176"/>
    <mergeCell ref="AK173:AK176"/>
    <mergeCell ref="AL173:AL176"/>
    <mergeCell ref="AV169:AV172"/>
    <mergeCell ref="AW169:AW172"/>
    <mergeCell ref="AX169:AX172"/>
    <mergeCell ref="AY169:AY172"/>
    <mergeCell ref="AZ169:AZ172"/>
    <mergeCell ref="BA169:BA172"/>
    <mergeCell ref="AP169:AP172"/>
    <mergeCell ref="AQ169:AQ172"/>
    <mergeCell ref="AR169:AR172"/>
    <mergeCell ref="AS169:AS172"/>
    <mergeCell ref="AT169:AT172"/>
    <mergeCell ref="AU169:AU172"/>
    <mergeCell ref="BA165:BA168"/>
    <mergeCell ref="A169:A172"/>
    <mergeCell ref="B169:B172"/>
    <mergeCell ref="C169:C172"/>
    <mergeCell ref="D169:D172"/>
    <mergeCell ref="AK169:AK172"/>
    <mergeCell ref="AL169:AL172"/>
    <mergeCell ref="AM169:AM172"/>
    <mergeCell ref="AN169:AN172"/>
    <mergeCell ref="AO169:AO172"/>
    <mergeCell ref="AU165:AU168"/>
    <mergeCell ref="AV165:AV168"/>
    <mergeCell ref="AW165:AW168"/>
    <mergeCell ref="AX165:AX168"/>
    <mergeCell ref="AY165:AY168"/>
    <mergeCell ref="AZ165:AZ168"/>
    <mergeCell ref="AO165:AO168"/>
    <mergeCell ref="AP165:AP168"/>
    <mergeCell ref="AQ165:AQ168"/>
    <mergeCell ref="AR165:AR168"/>
    <mergeCell ref="AS165:AS168"/>
    <mergeCell ref="AT165:AT168"/>
    <mergeCell ref="AZ161:AZ164"/>
    <mergeCell ref="BA161:BA164"/>
    <mergeCell ref="A165:A168"/>
    <mergeCell ref="B165:B168"/>
    <mergeCell ref="C165:C168"/>
    <mergeCell ref="D165:D168"/>
    <mergeCell ref="AK165:AK168"/>
    <mergeCell ref="AL165:AL168"/>
    <mergeCell ref="AM165:AM168"/>
    <mergeCell ref="AN165:AN168"/>
    <mergeCell ref="AT161:AT164"/>
    <mergeCell ref="AU161:AU164"/>
    <mergeCell ref="AV161:AV164"/>
    <mergeCell ref="AW161:AW164"/>
    <mergeCell ref="AX161:AX164"/>
    <mergeCell ref="AY161:AY164"/>
    <mergeCell ref="AN161:AN164"/>
    <mergeCell ref="AO161:AO164"/>
    <mergeCell ref="AP161:AP164"/>
    <mergeCell ref="AQ161:AQ164"/>
    <mergeCell ref="AR161:AR164"/>
    <mergeCell ref="AS161:AS164"/>
    <mergeCell ref="AY157:AY160"/>
    <mergeCell ref="AZ157:AZ160"/>
    <mergeCell ref="BA157:BA160"/>
    <mergeCell ref="A161:A164"/>
    <mergeCell ref="B161:B164"/>
    <mergeCell ref="C161:C164"/>
    <mergeCell ref="D161:D164"/>
    <mergeCell ref="AK161:AK164"/>
    <mergeCell ref="AL161:AL164"/>
    <mergeCell ref="AM161:AM164"/>
    <mergeCell ref="AS157:AS160"/>
    <mergeCell ref="AT157:AT160"/>
    <mergeCell ref="AU157:AU160"/>
    <mergeCell ref="AV157:AV160"/>
    <mergeCell ref="AW157:AW160"/>
    <mergeCell ref="AX157:AX160"/>
    <mergeCell ref="AM157:AM160"/>
    <mergeCell ref="AN157:AN160"/>
    <mergeCell ref="AO157:AO160"/>
    <mergeCell ref="AP157:AP160"/>
    <mergeCell ref="AQ157:AQ160"/>
    <mergeCell ref="AR157:AR160"/>
    <mergeCell ref="A157:A160"/>
    <mergeCell ref="B157:B160"/>
    <mergeCell ref="C157:C160"/>
    <mergeCell ref="D157:D160"/>
    <mergeCell ref="AK157:AK160"/>
    <mergeCell ref="AL157:AL160"/>
    <mergeCell ref="AV153:AV156"/>
    <mergeCell ref="AW153:AW156"/>
    <mergeCell ref="AX153:AX156"/>
    <mergeCell ref="AY153:AY156"/>
    <mergeCell ref="AZ153:AZ156"/>
    <mergeCell ref="BA153:BA156"/>
    <mergeCell ref="AP153:AP156"/>
    <mergeCell ref="AQ153:AQ156"/>
    <mergeCell ref="AR153:AR156"/>
    <mergeCell ref="AS153:AS156"/>
    <mergeCell ref="AT153:AT156"/>
    <mergeCell ref="AU153:AU156"/>
    <mergeCell ref="BA149:BA152"/>
    <mergeCell ref="A153:A156"/>
    <mergeCell ref="B153:B156"/>
    <mergeCell ref="C153:C156"/>
    <mergeCell ref="D153:D156"/>
    <mergeCell ref="AK153:AK156"/>
    <mergeCell ref="AL153:AL156"/>
    <mergeCell ref="AM153:AM156"/>
    <mergeCell ref="AN153:AN156"/>
    <mergeCell ref="AO153:AO156"/>
    <mergeCell ref="AU149:AU152"/>
    <mergeCell ref="AV149:AV152"/>
    <mergeCell ref="AW149:AW152"/>
    <mergeCell ref="AX149:AX152"/>
    <mergeCell ref="AY149:AY152"/>
    <mergeCell ref="AZ149:AZ152"/>
    <mergeCell ref="AO149:AO152"/>
    <mergeCell ref="AP149:AP152"/>
    <mergeCell ref="AQ149:AQ152"/>
    <mergeCell ref="AR149:AR152"/>
    <mergeCell ref="AS149:AS152"/>
    <mergeCell ref="AT149:AT152"/>
    <mergeCell ref="AZ145:AZ148"/>
    <mergeCell ref="BA145:BA148"/>
    <mergeCell ref="A149:A152"/>
    <mergeCell ref="B149:B152"/>
    <mergeCell ref="C149:C152"/>
    <mergeCell ref="D149:D152"/>
    <mergeCell ref="AK149:AK152"/>
    <mergeCell ref="AL149:AL152"/>
    <mergeCell ref="AM149:AM152"/>
    <mergeCell ref="AN149:AN152"/>
    <mergeCell ref="AT145:AT148"/>
    <mergeCell ref="AU145:AU148"/>
    <mergeCell ref="AV145:AV148"/>
    <mergeCell ref="AW145:AW148"/>
    <mergeCell ref="AX145:AX148"/>
    <mergeCell ref="AY145:AY148"/>
    <mergeCell ref="AN145:AN148"/>
    <mergeCell ref="AO145:AO148"/>
    <mergeCell ref="AP145:AP148"/>
    <mergeCell ref="AQ145:AQ148"/>
    <mergeCell ref="AR145:AR148"/>
    <mergeCell ref="AS145:AS148"/>
    <mergeCell ref="AY141:AY144"/>
    <mergeCell ref="AZ141:AZ144"/>
    <mergeCell ref="BA141:BA144"/>
    <mergeCell ref="A145:A148"/>
    <mergeCell ref="B145:B148"/>
    <mergeCell ref="C145:C148"/>
    <mergeCell ref="D145:D148"/>
    <mergeCell ref="AK145:AK148"/>
    <mergeCell ref="AL145:AL148"/>
    <mergeCell ref="AM145:AM148"/>
    <mergeCell ref="AS141:AS144"/>
    <mergeCell ref="AT141:AT144"/>
    <mergeCell ref="AU141:AU144"/>
    <mergeCell ref="AV141:AV144"/>
    <mergeCell ref="AW141:AW144"/>
    <mergeCell ref="AX141:AX144"/>
    <mergeCell ref="AM141:AM144"/>
    <mergeCell ref="AN141:AN144"/>
    <mergeCell ref="AO141:AO144"/>
    <mergeCell ref="AP141:AP144"/>
    <mergeCell ref="AQ141:AQ144"/>
    <mergeCell ref="AR141:AR144"/>
    <mergeCell ref="A141:A144"/>
    <mergeCell ref="B141:B144"/>
    <mergeCell ref="C141:C144"/>
    <mergeCell ref="D141:D144"/>
    <mergeCell ref="AK141:AK144"/>
    <mergeCell ref="AL141:AL144"/>
    <mergeCell ref="AV137:AV140"/>
    <mergeCell ref="AW137:AW140"/>
    <mergeCell ref="AX137:AX140"/>
    <mergeCell ref="AY137:AY140"/>
    <mergeCell ref="AZ137:AZ140"/>
    <mergeCell ref="BA137:BA140"/>
    <mergeCell ref="AP137:AP140"/>
    <mergeCell ref="AQ137:AQ140"/>
    <mergeCell ref="AR137:AR140"/>
    <mergeCell ref="AS137:AS140"/>
    <mergeCell ref="AT137:AT140"/>
    <mergeCell ref="AU137:AU140"/>
    <mergeCell ref="BA133:BA136"/>
    <mergeCell ref="A137:A140"/>
    <mergeCell ref="B137:B140"/>
    <mergeCell ref="C137:C140"/>
    <mergeCell ref="D137:D140"/>
    <mergeCell ref="AK137:AK140"/>
    <mergeCell ref="AL137:AL140"/>
    <mergeCell ref="AM137:AM140"/>
    <mergeCell ref="AN137:AN140"/>
    <mergeCell ref="AO137:AO140"/>
    <mergeCell ref="AU133:AU136"/>
    <mergeCell ref="AV133:AV136"/>
    <mergeCell ref="AW133:AW136"/>
    <mergeCell ref="AX133:AX136"/>
    <mergeCell ref="AY133:AY136"/>
    <mergeCell ref="AZ133:AZ136"/>
    <mergeCell ref="AO133:AO136"/>
    <mergeCell ref="AP133:AP136"/>
    <mergeCell ref="AQ133:AQ136"/>
    <mergeCell ref="AR133:AR136"/>
    <mergeCell ref="AS133:AS136"/>
    <mergeCell ref="AT133:AT136"/>
    <mergeCell ref="AZ129:AZ132"/>
    <mergeCell ref="BA129:BA132"/>
    <mergeCell ref="A133:A136"/>
    <mergeCell ref="B133:B136"/>
    <mergeCell ref="C133:C136"/>
    <mergeCell ref="D133:D136"/>
    <mergeCell ref="AK133:AK136"/>
    <mergeCell ref="AL133:AL136"/>
    <mergeCell ref="AM133:AM136"/>
    <mergeCell ref="AN133:AN136"/>
    <mergeCell ref="AT129:AT132"/>
    <mergeCell ref="AU129:AU132"/>
    <mergeCell ref="AV129:AV132"/>
    <mergeCell ref="AW129:AW132"/>
    <mergeCell ref="AX129:AX132"/>
    <mergeCell ref="AY129:AY132"/>
    <mergeCell ref="AN129:AN132"/>
    <mergeCell ref="AO129:AO132"/>
    <mergeCell ref="AP129:AP132"/>
    <mergeCell ref="AQ129:AQ132"/>
    <mergeCell ref="AR129:AR132"/>
    <mergeCell ref="AS129:AS132"/>
    <mergeCell ref="AY125:AY128"/>
    <mergeCell ref="AZ125:AZ128"/>
    <mergeCell ref="BA125:BA128"/>
    <mergeCell ref="A129:A132"/>
    <mergeCell ref="B129:B132"/>
    <mergeCell ref="C129:C132"/>
    <mergeCell ref="D129:D132"/>
    <mergeCell ref="AK129:AK132"/>
    <mergeCell ref="AL129:AL132"/>
    <mergeCell ref="AM129:AM132"/>
    <mergeCell ref="AS125:AS128"/>
    <mergeCell ref="AT125:AT128"/>
    <mergeCell ref="AU125:AU128"/>
    <mergeCell ref="AV125:AV128"/>
    <mergeCell ref="AW125:AW128"/>
    <mergeCell ref="AX125:AX128"/>
    <mergeCell ref="AM125:AM128"/>
    <mergeCell ref="AN125:AN128"/>
    <mergeCell ref="AO125:AO128"/>
    <mergeCell ref="AP125:AP128"/>
    <mergeCell ref="AQ125:AQ128"/>
    <mergeCell ref="AR125:AR128"/>
    <mergeCell ref="A125:A128"/>
    <mergeCell ref="B125:B128"/>
    <mergeCell ref="C125:C128"/>
    <mergeCell ref="D125:D128"/>
    <mergeCell ref="AK125:AK128"/>
    <mergeCell ref="AL125:AL128"/>
    <mergeCell ref="AV121:AV124"/>
    <mergeCell ref="AW121:AW124"/>
    <mergeCell ref="AX121:AX124"/>
    <mergeCell ref="AY121:AY124"/>
    <mergeCell ref="AZ121:AZ124"/>
    <mergeCell ref="BA121:BA124"/>
    <mergeCell ref="AP121:AP124"/>
    <mergeCell ref="AQ121:AQ124"/>
    <mergeCell ref="AR121:AR124"/>
    <mergeCell ref="AS121:AS124"/>
    <mergeCell ref="AT121:AT124"/>
    <mergeCell ref="AU121:AU124"/>
    <mergeCell ref="BA117:BA120"/>
    <mergeCell ref="A121:A124"/>
    <mergeCell ref="B121:B124"/>
    <mergeCell ref="C121:C124"/>
    <mergeCell ref="D121:D124"/>
    <mergeCell ref="AK121:AK124"/>
    <mergeCell ref="AL121:AL124"/>
    <mergeCell ref="AM121:AM124"/>
    <mergeCell ref="AN121:AN124"/>
    <mergeCell ref="AO121:AO124"/>
    <mergeCell ref="AU117:AU120"/>
    <mergeCell ref="AV117:AV120"/>
    <mergeCell ref="AW117:AW120"/>
    <mergeCell ref="AX117:AX120"/>
    <mergeCell ref="AY117:AY120"/>
    <mergeCell ref="AZ117:AZ120"/>
    <mergeCell ref="AO117:AO120"/>
    <mergeCell ref="AP117:AP120"/>
    <mergeCell ref="AQ117:AQ120"/>
    <mergeCell ref="AR117:AR120"/>
    <mergeCell ref="AS117:AS120"/>
    <mergeCell ref="AT117:AT120"/>
    <mergeCell ref="AZ113:AZ116"/>
    <mergeCell ref="BA113:BA116"/>
    <mergeCell ref="A117:A120"/>
    <mergeCell ref="B117:B120"/>
    <mergeCell ref="C117:C120"/>
    <mergeCell ref="D117:D120"/>
    <mergeCell ref="AK117:AK120"/>
    <mergeCell ref="AL117:AL120"/>
    <mergeCell ref="AM117:AM120"/>
    <mergeCell ref="AN117:AN120"/>
    <mergeCell ref="AT113:AT116"/>
    <mergeCell ref="AU113:AU116"/>
    <mergeCell ref="AV113:AV116"/>
    <mergeCell ref="AW113:AW116"/>
    <mergeCell ref="AX113:AX116"/>
    <mergeCell ref="AY113:AY116"/>
    <mergeCell ref="AN113:AN116"/>
    <mergeCell ref="AO113:AO116"/>
    <mergeCell ref="AP113:AP116"/>
    <mergeCell ref="AQ113:AQ116"/>
    <mergeCell ref="AR113:AR116"/>
    <mergeCell ref="AS113:AS116"/>
    <mergeCell ref="AY109:AY112"/>
    <mergeCell ref="AZ109:AZ112"/>
    <mergeCell ref="BA109:BA112"/>
    <mergeCell ref="A113:A116"/>
    <mergeCell ref="B113:B116"/>
    <mergeCell ref="C113:C116"/>
    <mergeCell ref="D113:D116"/>
    <mergeCell ref="AK113:AK116"/>
    <mergeCell ref="AL113:AL116"/>
    <mergeCell ref="AM113:AM116"/>
    <mergeCell ref="AS109:AS112"/>
    <mergeCell ref="AT109:AT112"/>
    <mergeCell ref="AU109:AU112"/>
    <mergeCell ref="AV109:AV112"/>
    <mergeCell ref="AW109:AW112"/>
    <mergeCell ref="AX109:AX112"/>
    <mergeCell ref="AM109:AM112"/>
    <mergeCell ref="AN109:AN112"/>
    <mergeCell ref="AO109:AO112"/>
    <mergeCell ref="AP109:AP112"/>
    <mergeCell ref="AQ109:AQ112"/>
    <mergeCell ref="AR109:AR112"/>
    <mergeCell ref="A109:A112"/>
    <mergeCell ref="B109:B112"/>
    <mergeCell ref="C109:C112"/>
    <mergeCell ref="D109:D112"/>
    <mergeCell ref="AK109:AK112"/>
    <mergeCell ref="AL109:AL112"/>
    <mergeCell ref="AV105:AV108"/>
    <mergeCell ref="AW105:AW108"/>
    <mergeCell ref="AX105:AX108"/>
    <mergeCell ref="AY105:AY108"/>
    <mergeCell ref="AZ105:AZ108"/>
    <mergeCell ref="BA105:BA108"/>
    <mergeCell ref="AP105:AP108"/>
    <mergeCell ref="AQ105:AQ108"/>
    <mergeCell ref="AR105:AR108"/>
    <mergeCell ref="AS105:AS108"/>
    <mergeCell ref="AT105:AT108"/>
    <mergeCell ref="AU105:AU108"/>
    <mergeCell ref="BA101:BA104"/>
    <mergeCell ref="A105:A108"/>
    <mergeCell ref="B105:B108"/>
    <mergeCell ref="C105:C108"/>
    <mergeCell ref="D105:D108"/>
    <mergeCell ref="AK105:AK108"/>
    <mergeCell ref="AL105:AL108"/>
    <mergeCell ref="AM105:AM108"/>
    <mergeCell ref="AN105:AN108"/>
    <mergeCell ref="AO105:AO108"/>
    <mergeCell ref="AU101:AU104"/>
    <mergeCell ref="AV101:AV104"/>
    <mergeCell ref="AW101:AW104"/>
    <mergeCell ref="AX101:AX104"/>
    <mergeCell ref="AY101:AY104"/>
    <mergeCell ref="AZ101:AZ104"/>
    <mergeCell ref="AO101:AO104"/>
    <mergeCell ref="AP101:AP104"/>
    <mergeCell ref="AQ101:AQ104"/>
    <mergeCell ref="AR101:AR104"/>
    <mergeCell ref="AS101:AS104"/>
    <mergeCell ref="AT101:AT104"/>
    <mergeCell ref="AZ97:AZ100"/>
    <mergeCell ref="BA97:BA100"/>
    <mergeCell ref="A101:A104"/>
    <mergeCell ref="B101:B104"/>
    <mergeCell ref="C101:C104"/>
    <mergeCell ref="D101:D104"/>
    <mergeCell ref="AK101:AK104"/>
    <mergeCell ref="AL101:AL104"/>
    <mergeCell ref="AM101:AM104"/>
    <mergeCell ref="AN101:AN104"/>
    <mergeCell ref="AT97:AT100"/>
    <mergeCell ref="AU97:AU100"/>
    <mergeCell ref="AV97:AV100"/>
    <mergeCell ref="AW97:AW100"/>
    <mergeCell ref="AX97:AX100"/>
    <mergeCell ref="AY97:AY100"/>
    <mergeCell ref="AN97:AN100"/>
    <mergeCell ref="AO97:AO100"/>
    <mergeCell ref="AP97:AP100"/>
    <mergeCell ref="AQ97:AQ100"/>
    <mergeCell ref="AR97:AR100"/>
    <mergeCell ref="AS97:AS100"/>
    <mergeCell ref="AY93:AY96"/>
    <mergeCell ref="AZ93:AZ96"/>
    <mergeCell ref="BA93:BA96"/>
    <mergeCell ref="A97:A100"/>
    <mergeCell ref="B97:B100"/>
    <mergeCell ref="C97:C100"/>
    <mergeCell ref="D97:D100"/>
    <mergeCell ref="AK97:AK100"/>
    <mergeCell ref="AL97:AL100"/>
    <mergeCell ref="AM97:AM100"/>
    <mergeCell ref="AS93:AS96"/>
    <mergeCell ref="AT93:AT96"/>
    <mergeCell ref="AU93:AU96"/>
    <mergeCell ref="AV93:AV96"/>
    <mergeCell ref="AW93:AW96"/>
    <mergeCell ref="AX93:AX96"/>
    <mergeCell ref="AM93:AM96"/>
    <mergeCell ref="AN93:AN96"/>
    <mergeCell ref="AO93:AO96"/>
    <mergeCell ref="AP93:AP96"/>
    <mergeCell ref="AQ93:AQ96"/>
    <mergeCell ref="AR93:AR96"/>
    <mergeCell ref="A93:A96"/>
    <mergeCell ref="B93:B96"/>
    <mergeCell ref="C93:C96"/>
    <mergeCell ref="D93:D96"/>
    <mergeCell ref="AK93:AK96"/>
    <mergeCell ref="AL93:AL96"/>
    <mergeCell ref="AV89:AV92"/>
    <mergeCell ref="AW89:AW92"/>
    <mergeCell ref="AX89:AX92"/>
    <mergeCell ref="AY89:AY92"/>
    <mergeCell ref="AZ89:AZ92"/>
    <mergeCell ref="BA89:BA92"/>
    <mergeCell ref="AP89:AP92"/>
    <mergeCell ref="AQ89:AQ92"/>
    <mergeCell ref="AR89:AR92"/>
    <mergeCell ref="AS89:AS92"/>
    <mergeCell ref="AT89:AT92"/>
    <mergeCell ref="AU89:AU92"/>
    <mergeCell ref="BA85:BA88"/>
    <mergeCell ref="A89:A92"/>
    <mergeCell ref="B89:B92"/>
    <mergeCell ref="C89:C92"/>
    <mergeCell ref="D89:D92"/>
    <mergeCell ref="AK89:AK92"/>
    <mergeCell ref="AL89:AL92"/>
    <mergeCell ref="AM89:AM92"/>
    <mergeCell ref="AN89:AN92"/>
    <mergeCell ref="AO89:AO92"/>
    <mergeCell ref="AU85:AU88"/>
    <mergeCell ref="AV85:AV88"/>
    <mergeCell ref="AW85:AW88"/>
    <mergeCell ref="AX85:AX88"/>
    <mergeCell ref="AY85:AY88"/>
    <mergeCell ref="AZ85:AZ88"/>
    <mergeCell ref="AO85:AO88"/>
    <mergeCell ref="AP85:AP88"/>
    <mergeCell ref="AQ85:AQ88"/>
    <mergeCell ref="AR85:AR88"/>
    <mergeCell ref="AS85:AS88"/>
    <mergeCell ref="AT85:AT88"/>
    <mergeCell ref="AZ81:AZ84"/>
    <mergeCell ref="BA81:BA84"/>
    <mergeCell ref="A85:A88"/>
    <mergeCell ref="B85:B88"/>
    <mergeCell ref="C85:C88"/>
    <mergeCell ref="D85:D88"/>
    <mergeCell ref="AK85:AK88"/>
    <mergeCell ref="AL85:AL88"/>
    <mergeCell ref="AM85:AM88"/>
    <mergeCell ref="AN85:AN88"/>
    <mergeCell ref="AT81:AT84"/>
    <mergeCell ref="AU81:AU84"/>
    <mergeCell ref="AV81:AV84"/>
    <mergeCell ref="AW81:AW84"/>
    <mergeCell ref="AX81:AX84"/>
    <mergeCell ref="AY81:AY84"/>
    <mergeCell ref="AN81:AN84"/>
    <mergeCell ref="AO81:AO84"/>
    <mergeCell ref="AP81:AP84"/>
    <mergeCell ref="AQ81:AQ84"/>
    <mergeCell ref="AR81:AR84"/>
    <mergeCell ref="AS81:AS84"/>
    <mergeCell ref="AY77:AY80"/>
    <mergeCell ref="AZ77:AZ80"/>
    <mergeCell ref="BA77:BA80"/>
    <mergeCell ref="A81:A84"/>
    <mergeCell ref="B81:B84"/>
    <mergeCell ref="C81:C84"/>
    <mergeCell ref="D81:D84"/>
    <mergeCell ref="AK81:AK84"/>
    <mergeCell ref="AL81:AL84"/>
    <mergeCell ref="AM81:AM84"/>
    <mergeCell ref="AS77:AS80"/>
    <mergeCell ref="AT77:AT80"/>
    <mergeCell ref="AU77:AU80"/>
    <mergeCell ref="AV77:AV80"/>
    <mergeCell ref="AW77:AW80"/>
    <mergeCell ref="AX77:AX80"/>
    <mergeCell ref="AM77:AM80"/>
    <mergeCell ref="AN77:AN80"/>
    <mergeCell ref="AO77:AO80"/>
    <mergeCell ref="AP77:AP80"/>
    <mergeCell ref="AQ77:AQ80"/>
    <mergeCell ref="AR77:AR80"/>
    <mergeCell ref="A77:A80"/>
    <mergeCell ref="B77:B80"/>
    <mergeCell ref="C77:C80"/>
    <mergeCell ref="D77:D80"/>
    <mergeCell ref="AK77:AK80"/>
    <mergeCell ref="AL77:AL80"/>
    <mergeCell ref="AV73:AV76"/>
    <mergeCell ref="AW73:AW76"/>
    <mergeCell ref="AX73:AX76"/>
    <mergeCell ref="AY73:AY76"/>
    <mergeCell ref="AZ73:AZ76"/>
    <mergeCell ref="BA73:BA76"/>
    <mergeCell ref="AP73:AP76"/>
    <mergeCell ref="AQ73:AQ76"/>
    <mergeCell ref="AR73:AR76"/>
    <mergeCell ref="AS73:AS76"/>
    <mergeCell ref="AT73:AT76"/>
    <mergeCell ref="AU73:AU76"/>
    <mergeCell ref="BA69:BA72"/>
    <mergeCell ref="A73:A76"/>
    <mergeCell ref="B73:B76"/>
    <mergeCell ref="C73:C76"/>
    <mergeCell ref="D73:D76"/>
    <mergeCell ref="AK73:AK76"/>
    <mergeCell ref="AL73:AL76"/>
    <mergeCell ref="AM73:AM76"/>
    <mergeCell ref="AN73:AN76"/>
    <mergeCell ref="AO73:AO76"/>
    <mergeCell ref="AU69:AU72"/>
    <mergeCell ref="AV69:AV72"/>
    <mergeCell ref="AW69:AW72"/>
    <mergeCell ref="AX69:AX72"/>
    <mergeCell ref="AY69:AY72"/>
    <mergeCell ref="AZ69:AZ72"/>
    <mergeCell ref="AO69:AO72"/>
    <mergeCell ref="AP69:AP72"/>
    <mergeCell ref="AQ69:AQ72"/>
    <mergeCell ref="AR69:AR72"/>
    <mergeCell ref="AS69:AS72"/>
    <mergeCell ref="AT69:AT72"/>
    <mergeCell ref="AZ65:AZ68"/>
    <mergeCell ref="BA65:BA68"/>
    <mergeCell ref="A69:A72"/>
    <mergeCell ref="B69:B72"/>
    <mergeCell ref="C69:C72"/>
    <mergeCell ref="D69:D72"/>
    <mergeCell ref="AK69:AK72"/>
    <mergeCell ref="AL69:AL72"/>
    <mergeCell ref="AM69:AM72"/>
    <mergeCell ref="AN69:AN72"/>
    <mergeCell ref="AT65:AT68"/>
    <mergeCell ref="AU65:AU68"/>
    <mergeCell ref="AV65:AV68"/>
    <mergeCell ref="AW65:AW68"/>
    <mergeCell ref="AX65:AX68"/>
    <mergeCell ref="AY65:AY68"/>
    <mergeCell ref="AN65:AN68"/>
    <mergeCell ref="AO65:AO68"/>
    <mergeCell ref="AP65:AP68"/>
    <mergeCell ref="AQ65:AQ68"/>
    <mergeCell ref="AR65:AR68"/>
    <mergeCell ref="AS65:AS68"/>
    <mergeCell ref="AY61:AY64"/>
    <mergeCell ref="AZ61:AZ64"/>
    <mergeCell ref="BA61:BA64"/>
    <mergeCell ref="A65:A68"/>
    <mergeCell ref="B65:B68"/>
    <mergeCell ref="C65:C68"/>
    <mergeCell ref="D65:D68"/>
    <mergeCell ref="AK65:AK68"/>
    <mergeCell ref="AL65:AL68"/>
    <mergeCell ref="AM65:AM68"/>
    <mergeCell ref="AS61:AS64"/>
    <mergeCell ref="AT61:AT64"/>
    <mergeCell ref="AU61:AU64"/>
    <mergeCell ref="AV61:AV64"/>
    <mergeCell ref="AW61:AW64"/>
    <mergeCell ref="AX61:AX64"/>
    <mergeCell ref="AM61:AM64"/>
    <mergeCell ref="AN61:AN64"/>
    <mergeCell ref="AO61:AO64"/>
    <mergeCell ref="AP61:AP64"/>
    <mergeCell ref="AQ61:AQ64"/>
    <mergeCell ref="AR61:AR64"/>
    <mergeCell ref="A61:A64"/>
    <mergeCell ref="B61:B64"/>
    <mergeCell ref="C61:C64"/>
    <mergeCell ref="D61:D64"/>
    <mergeCell ref="AK61:AK64"/>
    <mergeCell ref="AL61:AL64"/>
    <mergeCell ref="AV57:AV60"/>
    <mergeCell ref="AW57:AW60"/>
    <mergeCell ref="AX57:AX60"/>
    <mergeCell ref="AY57:AY60"/>
    <mergeCell ref="AZ57:AZ60"/>
    <mergeCell ref="BA57:BA60"/>
    <mergeCell ref="AP57:AP60"/>
    <mergeCell ref="AQ57:AQ60"/>
    <mergeCell ref="AR57:AR60"/>
    <mergeCell ref="AS57:AS60"/>
    <mergeCell ref="AT57:AT60"/>
    <mergeCell ref="AU57:AU60"/>
    <mergeCell ref="BA53:BA56"/>
    <mergeCell ref="A57:A60"/>
    <mergeCell ref="B57:B60"/>
    <mergeCell ref="C57:C60"/>
    <mergeCell ref="D57:D60"/>
    <mergeCell ref="AK57:AK60"/>
    <mergeCell ref="AL57:AL60"/>
    <mergeCell ref="AM57:AM60"/>
    <mergeCell ref="AN57:AN60"/>
    <mergeCell ref="AO57:AO60"/>
    <mergeCell ref="AU53:AU56"/>
    <mergeCell ref="AV53:AV56"/>
    <mergeCell ref="AW53:AW56"/>
    <mergeCell ref="AX53:AX56"/>
    <mergeCell ref="AY53:AY56"/>
    <mergeCell ref="AZ53:AZ56"/>
    <mergeCell ref="AO53:AO56"/>
    <mergeCell ref="AP53:AP56"/>
    <mergeCell ref="AQ53:AQ56"/>
    <mergeCell ref="AR53:AR56"/>
    <mergeCell ref="AS53:AS56"/>
    <mergeCell ref="AT53:AT56"/>
    <mergeCell ref="AZ49:AZ52"/>
    <mergeCell ref="BA49:BA52"/>
    <mergeCell ref="A53:A56"/>
    <mergeCell ref="B53:B56"/>
    <mergeCell ref="C53:C56"/>
    <mergeCell ref="D53:D56"/>
    <mergeCell ref="AK53:AK56"/>
    <mergeCell ref="AL53:AL56"/>
    <mergeCell ref="AM53:AM56"/>
    <mergeCell ref="AN53:AN56"/>
    <mergeCell ref="AT49:AT52"/>
    <mergeCell ref="AU49:AU52"/>
    <mergeCell ref="AV49:AV52"/>
    <mergeCell ref="AW49:AW52"/>
    <mergeCell ref="AX49:AX52"/>
    <mergeCell ref="AY49:AY52"/>
    <mergeCell ref="AN49:AN52"/>
    <mergeCell ref="AO49:AO52"/>
    <mergeCell ref="AP49:AP52"/>
    <mergeCell ref="AQ49:AQ52"/>
    <mergeCell ref="AR49:AR52"/>
    <mergeCell ref="AS49:AS52"/>
    <mergeCell ref="AY45:AY48"/>
    <mergeCell ref="AZ45:AZ48"/>
    <mergeCell ref="BA45:BA48"/>
    <mergeCell ref="A49:A52"/>
    <mergeCell ref="B49:B52"/>
    <mergeCell ref="C49:C52"/>
    <mergeCell ref="D49:D52"/>
    <mergeCell ref="AK49:AK52"/>
    <mergeCell ref="AL49:AL52"/>
    <mergeCell ref="AM49:AM52"/>
    <mergeCell ref="AS45:AS48"/>
    <mergeCell ref="AT45:AT48"/>
    <mergeCell ref="AU45:AU48"/>
    <mergeCell ref="AV45:AV48"/>
    <mergeCell ref="AW45:AW48"/>
    <mergeCell ref="AX45:AX48"/>
    <mergeCell ref="AM45:AM48"/>
    <mergeCell ref="AN45:AN48"/>
    <mergeCell ref="AO45:AO48"/>
    <mergeCell ref="AP45:AP48"/>
    <mergeCell ref="AQ45:AQ48"/>
    <mergeCell ref="AR45:AR48"/>
    <mergeCell ref="A45:A48"/>
    <mergeCell ref="B45:B48"/>
    <mergeCell ref="C45:C48"/>
    <mergeCell ref="D45:D48"/>
    <mergeCell ref="AK45:AK48"/>
    <mergeCell ref="AL45:AL48"/>
    <mergeCell ref="AV41:AV44"/>
    <mergeCell ref="AW41:AW44"/>
    <mergeCell ref="AX41:AX44"/>
    <mergeCell ref="AY41:AY44"/>
    <mergeCell ref="AZ41:AZ44"/>
    <mergeCell ref="BA41:BA44"/>
    <mergeCell ref="AP41:AP44"/>
    <mergeCell ref="AQ41:AQ44"/>
    <mergeCell ref="AR41:AR44"/>
    <mergeCell ref="AS41:AS44"/>
    <mergeCell ref="AT41:AT44"/>
    <mergeCell ref="AU41:AU44"/>
    <mergeCell ref="BA37:BA40"/>
    <mergeCell ref="A41:A44"/>
    <mergeCell ref="B41:B44"/>
    <mergeCell ref="C41:C44"/>
    <mergeCell ref="D41:D44"/>
    <mergeCell ref="AK41:AK44"/>
    <mergeCell ref="AL41:AL44"/>
    <mergeCell ref="AM41:AM44"/>
    <mergeCell ref="AN41:AN44"/>
    <mergeCell ref="AO41:AO44"/>
    <mergeCell ref="AU37:AU40"/>
    <mergeCell ref="AV37:AV40"/>
    <mergeCell ref="AW37:AW40"/>
    <mergeCell ref="AX37:AX40"/>
    <mergeCell ref="AY37:AY40"/>
    <mergeCell ref="AZ37:AZ40"/>
    <mergeCell ref="AO37:AO40"/>
    <mergeCell ref="AP37:AP40"/>
    <mergeCell ref="AQ37:AQ40"/>
    <mergeCell ref="AR37:AR40"/>
    <mergeCell ref="AS37:AS40"/>
    <mergeCell ref="AT37:AT40"/>
    <mergeCell ref="AZ33:AZ36"/>
    <mergeCell ref="BA33:BA36"/>
    <mergeCell ref="A37:A40"/>
    <mergeCell ref="B37:B40"/>
    <mergeCell ref="C37:C40"/>
    <mergeCell ref="D37:D40"/>
    <mergeCell ref="AK37:AK40"/>
    <mergeCell ref="AL37:AL40"/>
    <mergeCell ref="AM37:AM40"/>
    <mergeCell ref="AN37:AN40"/>
    <mergeCell ref="AT33:AT36"/>
    <mergeCell ref="AU33:AU36"/>
    <mergeCell ref="AV33:AV36"/>
    <mergeCell ref="AW33:AW36"/>
    <mergeCell ref="AX33:AX36"/>
    <mergeCell ref="AY33:AY36"/>
    <mergeCell ref="AN33:AN36"/>
    <mergeCell ref="AO33:AO36"/>
    <mergeCell ref="AP33:AP36"/>
    <mergeCell ref="AQ33:AQ36"/>
    <mergeCell ref="AR33:AR36"/>
    <mergeCell ref="AS33:AS36"/>
    <mergeCell ref="AY29:AY32"/>
    <mergeCell ref="AZ29:AZ32"/>
    <mergeCell ref="BA29:BA32"/>
    <mergeCell ref="A33:A36"/>
    <mergeCell ref="B33:B36"/>
    <mergeCell ref="C33:C36"/>
    <mergeCell ref="D33:D36"/>
    <mergeCell ref="AK33:AK36"/>
    <mergeCell ref="AL33:AL36"/>
    <mergeCell ref="AM33:AM36"/>
    <mergeCell ref="AS29:AS32"/>
    <mergeCell ref="AT29:AT32"/>
    <mergeCell ref="AU29:AU32"/>
    <mergeCell ref="AV29:AV32"/>
    <mergeCell ref="AW29:AW32"/>
    <mergeCell ref="AX29:AX32"/>
    <mergeCell ref="AM29:AM32"/>
    <mergeCell ref="AN29:AN32"/>
    <mergeCell ref="AO29:AO32"/>
    <mergeCell ref="AP29:AP32"/>
    <mergeCell ref="AQ29:AQ32"/>
    <mergeCell ref="AR29:AR32"/>
    <mergeCell ref="A29:A32"/>
    <mergeCell ref="B29:B32"/>
    <mergeCell ref="C29:C32"/>
    <mergeCell ref="D29:D32"/>
    <mergeCell ref="AK29:AK32"/>
    <mergeCell ref="AL29:AL32"/>
    <mergeCell ref="AV25:AV28"/>
    <mergeCell ref="AW25:AW28"/>
    <mergeCell ref="AX25:AX28"/>
    <mergeCell ref="AY25:AY28"/>
    <mergeCell ref="AZ25:AZ28"/>
    <mergeCell ref="BA25:BA28"/>
    <mergeCell ref="AP25:AP28"/>
    <mergeCell ref="AQ25:AQ28"/>
    <mergeCell ref="AR25:AR28"/>
    <mergeCell ref="AS25:AS28"/>
    <mergeCell ref="AT25:AT28"/>
    <mergeCell ref="AU25:AU28"/>
    <mergeCell ref="BA21:BA24"/>
    <mergeCell ref="A25:A28"/>
    <mergeCell ref="B25:B28"/>
    <mergeCell ref="C25:C28"/>
    <mergeCell ref="D25:D28"/>
    <mergeCell ref="AK25:AK28"/>
    <mergeCell ref="AL25:AL28"/>
    <mergeCell ref="AM25:AM28"/>
    <mergeCell ref="AN25:AN28"/>
    <mergeCell ref="AO25:AO28"/>
    <mergeCell ref="AU21:AU24"/>
    <mergeCell ref="AV21:AV24"/>
    <mergeCell ref="AW21:AW24"/>
    <mergeCell ref="AX21:AX24"/>
    <mergeCell ref="AY21:AY24"/>
    <mergeCell ref="AZ21:AZ24"/>
    <mergeCell ref="AO21:AO24"/>
    <mergeCell ref="AP21:AP24"/>
    <mergeCell ref="AQ21:AQ24"/>
    <mergeCell ref="AR21:AR24"/>
    <mergeCell ref="AS21:AS24"/>
    <mergeCell ref="AT21:AT24"/>
    <mergeCell ref="AZ17:AZ20"/>
    <mergeCell ref="BA17:BA20"/>
    <mergeCell ref="A21:A24"/>
    <mergeCell ref="B21:B24"/>
    <mergeCell ref="C21:C24"/>
    <mergeCell ref="D21:D24"/>
    <mergeCell ref="AK21:AK24"/>
    <mergeCell ref="AL21:AL24"/>
    <mergeCell ref="AM21:AM24"/>
    <mergeCell ref="AN21:AN24"/>
    <mergeCell ref="AT17:AT20"/>
    <mergeCell ref="AU17:AU20"/>
    <mergeCell ref="AV17:AV20"/>
    <mergeCell ref="AW17:AW20"/>
    <mergeCell ref="AX17:AX20"/>
    <mergeCell ref="AY17:AY20"/>
    <mergeCell ref="AN17:AN20"/>
    <mergeCell ref="AO17:AO20"/>
    <mergeCell ref="AP17:AP20"/>
    <mergeCell ref="AQ17:AQ20"/>
    <mergeCell ref="AR17:AR20"/>
    <mergeCell ref="AS17:AS20"/>
    <mergeCell ref="A17:A20"/>
    <mergeCell ref="B17:B20"/>
    <mergeCell ref="C17:C20"/>
    <mergeCell ref="D17:D20"/>
    <mergeCell ref="AK17:AK20"/>
    <mergeCell ref="AL17:AL20"/>
    <mergeCell ref="AM17:AM20"/>
    <mergeCell ref="AX13:AX16"/>
    <mergeCell ref="AM13:AM16"/>
    <mergeCell ref="AN13:AN16"/>
    <mergeCell ref="AO13:AO16"/>
    <mergeCell ref="AP13:AP16"/>
    <mergeCell ref="AQ13:AQ16"/>
    <mergeCell ref="AR13:AR16"/>
    <mergeCell ref="AX10:AX11"/>
    <mergeCell ref="AY10:AY11"/>
    <mergeCell ref="AZ10:AZ11"/>
    <mergeCell ref="BA10:BA11"/>
    <mergeCell ref="A13:A16"/>
    <mergeCell ref="B13:B16"/>
    <mergeCell ref="C13:C16"/>
    <mergeCell ref="D13:D16"/>
    <mergeCell ref="AK13:AK16"/>
    <mergeCell ref="AL13:AL16"/>
    <mergeCell ref="AR10:AR11"/>
    <mergeCell ref="AS10:AS11"/>
    <mergeCell ref="AT10:AT11"/>
    <mergeCell ref="AU10:AU11"/>
    <mergeCell ref="AV10:AV11"/>
    <mergeCell ref="AW10:AW11"/>
    <mergeCell ref="AL10:AL11"/>
    <mergeCell ref="AM10:AM11"/>
    <mergeCell ref="AN10:AN11"/>
    <mergeCell ref="AO10:AO11"/>
    <mergeCell ref="A2:O2"/>
    <mergeCell ref="AE2:AJ2"/>
    <mergeCell ref="AL2:AN3"/>
    <mergeCell ref="AO2:AQ3"/>
    <mergeCell ref="AE3:AG3"/>
    <mergeCell ref="AH3:AJ3"/>
    <mergeCell ref="AP10:AP11"/>
    <mergeCell ref="AQ10:AQ11"/>
    <mergeCell ref="AY13:AY16"/>
    <mergeCell ref="AZ13:AZ16"/>
    <mergeCell ref="BA13:BA16"/>
    <mergeCell ref="I7:U7"/>
    <mergeCell ref="H8:Q8"/>
    <mergeCell ref="R8:AK8"/>
    <mergeCell ref="A10:A11"/>
    <mergeCell ref="B10:B11"/>
    <mergeCell ref="C10:C11"/>
    <mergeCell ref="D10:D11"/>
    <mergeCell ref="E10:E11"/>
    <mergeCell ref="F10:AJ10"/>
    <mergeCell ref="AK10:AK11"/>
    <mergeCell ref="AE4:AG4"/>
    <mergeCell ref="AH4:AJ4"/>
    <mergeCell ref="AL4:AN4"/>
    <mergeCell ref="AO4:AQ4"/>
    <mergeCell ref="A5:O5"/>
    <mergeCell ref="A6:O6"/>
    <mergeCell ref="AS13:AS16"/>
    <mergeCell ref="AT13:AT16"/>
    <mergeCell ref="AU13:AU16"/>
    <mergeCell ref="AV13:AV16"/>
    <mergeCell ref="AW13:AW16"/>
  </mergeCells>
  <conditionalFormatting sqref="F16:AJ16 F20:AJ20 F24:AJ24 F28:AJ28 F32:AJ32 F36:AJ36 F40:AJ40 F44:AJ44 F48:AJ48 F52:AJ52 F56:AJ56 F60:AJ60 F64:AJ64 F68:AJ68 F72:AJ72 F76:AJ76 F80:AJ80 F84:AJ84 F88:AJ88 F92:AJ92 F96:AJ96 F100:AJ100 F104:AJ104 F108:AJ108 F112:AJ112 F116:AJ116 F120:AJ120 F124:AJ124 F128:AJ128 F132:AJ132 F136:AJ136 F140:AJ140 F144:AJ144 F148:AJ148 F152:AJ152 F156:AJ156 F160:AJ160 F164:AJ164 F168:AJ168 F172:AJ172 F176:AJ176 F180:AJ180 F184:AJ184 F188:AJ188 F192:AJ192 F196:AJ196 F200:AJ200 F204:AJ204 F208:AJ208 F212:AJ212 F216:AJ216 F220:AJ220 F224:AJ224 F228:AJ228 F232:AJ232 F236:AJ236 F240:AJ240 F244:AJ244 F248:AJ248 F252:AJ252 F256:AJ256 F260:AJ260 F264:AJ264 F268:AJ268 F272:AJ272 F276:AJ276 F280:AJ280 F284:AJ284 F288:AJ288 F292:AJ292 F296:AJ296 F300:AJ300 F304:AJ304 F308:AJ308 F312:AJ312 F316:AJ316 F320:AJ320 F324:AJ324 F328:AJ328 F332:AJ332 F336:AJ336">
    <cfRule type="cellIs" dxfId="1" priority="1" stopIfTrue="1" operator="greaterThan">
      <formula>4</formula>
    </cfRule>
  </conditionalFormatting>
  <printOptions horizontalCentered="1"/>
  <pageMargins left="0.19685039370078741" right="0.19685039370078741" top="0.59055118110236227" bottom="0.39370078740157483" header="0.51181102362204722" footer="0.51181102362204722"/>
  <pageSetup paperSize="9" scale="42" fitToHeight="999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2:BA367"/>
  <sheetViews>
    <sheetView zoomScale="50" zoomScaleNormal="50" zoomScaleSheetLayoutView="80" workbookViewId="0">
      <pane xSplit="5" ySplit="12" topLeftCell="G336" activePane="bottomRight" state="frozen"/>
      <selection pane="topRight" activeCell="F1" sqref="F1"/>
      <selection pane="bottomLeft" activeCell="A13" sqref="A13"/>
      <selection pane="bottomRight" activeCell="BA1" sqref="BA1:BA65536"/>
    </sheetView>
  </sheetViews>
  <sheetFormatPr defaultRowHeight="12.75" x14ac:dyDescent="0.25"/>
  <cols>
    <col min="1" max="1" width="4" style="4" customWidth="1"/>
    <col min="2" max="2" width="29.5703125" style="4" customWidth="1"/>
    <col min="3" max="3" width="16.5703125" style="6" customWidth="1"/>
    <col min="4" max="4" width="27.7109375" style="4" customWidth="1"/>
    <col min="5" max="5" width="4" style="4" customWidth="1"/>
    <col min="6" max="36" width="4.7109375" style="4" customWidth="1"/>
    <col min="37" max="37" width="7.7109375" style="4" customWidth="1"/>
    <col min="38" max="39" width="4.7109375" style="4" customWidth="1"/>
    <col min="40" max="40" width="8.85546875" style="4" customWidth="1"/>
    <col min="41" max="41" width="6.140625" style="4" customWidth="1"/>
    <col min="42" max="42" width="6.28515625" style="4" customWidth="1"/>
    <col min="43" max="45" width="4.7109375" style="4" customWidth="1"/>
    <col min="46" max="46" width="4.85546875" style="4" customWidth="1"/>
    <col min="47" max="47" width="7" style="4" customWidth="1"/>
    <col min="48" max="48" width="6.28515625" style="4" customWidth="1"/>
    <col min="49" max="52" width="4.7109375" style="4" customWidth="1"/>
    <col min="53" max="53" width="9.5703125" style="5" customWidth="1"/>
    <col min="54" max="256" width="9.140625" style="4"/>
    <col min="257" max="257" width="4" style="4" customWidth="1"/>
    <col min="258" max="258" width="29.5703125" style="4" customWidth="1"/>
    <col min="259" max="259" width="16.5703125" style="4" customWidth="1"/>
    <col min="260" max="260" width="27.7109375" style="4" customWidth="1"/>
    <col min="261" max="261" width="4" style="4" customWidth="1"/>
    <col min="262" max="292" width="4.7109375" style="4" customWidth="1"/>
    <col min="293" max="293" width="7.7109375" style="4" customWidth="1"/>
    <col min="294" max="295" width="4.7109375" style="4" customWidth="1"/>
    <col min="296" max="296" width="8.85546875" style="4" customWidth="1"/>
    <col min="297" max="297" width="6.140625" style="4" customWidth="1"/>
    <col min="298" max="298" width="6.28515625" style="4" customWidth="1"/>
    <col min="299" max="301" width="4.7109375" style="4" customWidth="1"/>
    <col min="302" max="302" width="4.85546875" style="4" customWidth="1"/>
    <col min="303" max="303" width="7" style="4" customWidth="1"/>
    <col min="304" max="304" width="6.28515625" style="4" customWidth="1"/>
    <col min="305" max="308" width="4.7109375" style="4" customWidth="1"/>
    <col min="309" max="309" width="9.5703125" style="4" customWidth="1"/>
    <col min="310" max="512" width="9.140625" style="4"/>
    <col min="513" max="513" width="4" style="4" customWidth="1"/>
    <col min="514" max="514" width="29.5703125" style="4" customWidth="1"/>
    <col min="515" max="515" width="16.5703125" style="4" customWidth="1"/>
    <col min="516" max="516" width="27.7109375" style="4" customWidth="1"/>
    <col min="517" max="517" width="4" style="4" customWidth="1"/>
    <col min="518" max="548" width="4.7109375" style="4" customWidth="1"/>
    <col min="549" max="549" width="7.7109375" style="4" customWidth="1"/>
    <col min="550" max="551" width="4.7109375" style="4" customWidth="1"/>
    <col min="552" max="552" width="8.85546875" style="4" customWidth="1"/>
    <col min="553" max="553" width="6.140625" style="4" customWidth="1"/>
    <col min="554" max="554" width="6.28515625" style="4" customWidth="1"/>
    <col min="555" max="557" width="4.7109375" style="4" customWidth="1"/>
    <col min="558" max="558" width="4.85546875" style="4" customWidth="1"/>
    <col min="559" max="559" width="7" style="4" customWidth="1"/>
    <col min="560" max="560" width="6.28515625" style="4" customWidth="1"/>
    <col min="561" max="564" width="4.7109375" style="4" customWidth="1"/>
    <col min="565" max="565" width="9.5703125" style="4" customWidth="1"/>
    <col min="566" max="768" width="9.140625" style="4"/>
    <col min="769" max="769" width="4" style="4" customWidth="1"/>
    <col min="770" max="770" width="29.5703125" style="4" customWidth="1"/>
    <col min="771" max="771" width="16.5703125" style="4" customWidth="1"/>
    <col min="772" max="772" width="27.7109375" style="4" customWidth="1"/>
    <col min="773" max="773" width="4" style="4" customWidth="1"/>
    <col min="774" max="804" width="4.7109375" style="4" customWidth="1"/>
    <col min="805" max="805" width="7.7109375" style="4" customWidth="1"/>
    <col min="806" max="807" width="4.7109375" style="4" customWidth="1"/>
    <col min="808" max="808" width="8.85546875" style="4" customWidth="1"/>
    <col min="809" max="809" width="6.140625" style="4" customWidth="1"/>
    <col min="810" max="810" width="6.28515625" style="4" customWidth="1"/>
    <col min="811" max="813" width="4.7109375" style="4" customWidth="1"/>
    <col min="814" max="814" width="4.85546875" style="4" customWidth="1"/>
    <col min="815" max="815" width="7" style="4" customWidth="1"/>
    <col min="816" max="816" width="6.28515625" style="4" customWidth="1"/>
    <col min="817" max="820" width="4.7109375" style="4" customWidth="1"/>
    <col min="821" max="821" width="9.5703125" style="4" customWidth="1"/>
    <col min="822" max="1024" width="9.140625" style="4"/>
    <col min="1025" max="1025" width="4" style="4" customWidth="1"/>
    <col min="1026" max="1026" width="29.5703125" style="4" customWidth="1"/>
    <col min="1027" max="1027" width="16.5703125" style="4" customWidth="1"/>
    <col min="1028" max="1028" width="27.7109375" style="4" customWidth="1"/>
    <col min="1029" max="1029" width="4" style="4" customWidth="1"/>
    <col min="1030" max="1060" width="4.7109375" style="4" customWidth="1"/>
    <col min="1061" max="1061" width="7.7109375" style="4" customWidth="1"/>
    <col min="1062" max="1063" width="4.7109375" style="4" customWidth="1"/>
    <col min="1064" max="1064" width="8.85546875" style="4" customWidth="1"/>
    <col min="1065" max="1065" width="6.140625" style="4" customWidth="1"/>
    <col min="1066" max="1066" width="6.28515625" style="4" customWidth="1"/>
    <col min="1067" max="1069" width="4.7109375" style="4" customWidth="1"/>
    <col min="1070" max="1070" width="4.85546875" style="4" customWidth="1"/>
    <col min="1071" max="1071" width="7" style="4" customWidth="1"/>
    <col min="1072" max="1072" width="6.28515625" style="4" customWidth="1"/>
    <col min="1073" max="1076" width="4.7109375" style="4" customWidth="1"/>
    <col min="1077" max="1077" width="9.5703125" style="4" customWidth="1"/>
    <col min="1078" max="1280" width="9.140625" style="4"/>
    <col min="1281" max="1281" width="4" style="4" customWidth="1"/>
    <col min="1282" max="1282" width="29.5703125" style="4" customWidth="1"/>
    <col min="1283" max="1283" width="16.5703125" style="4" customWidth="1"/>
    <col min="1284" max="1284" width="27.7109375" style="4" customWidth="1"/>
    <col min="1285" max="1285" width="4" style="4" customWidth="1"/>
    <col min="1286" max="1316" width="4.7109375" style="4" customWidth="1"/>
    <col min="1317" max="1317" width="7.7109375" style="4" customWidth="1"/>
    <col min="1318" max="1319" width="4.7109375" style="4" customWidth="1"/>
    <col min="1320" max="1320" width="8.85546875" style="4" customWidth="1"/>
    <col min="1321" max="1321" width="6.140625" style="4" customWidth="1"/>
    <col min="1322" max="1322" width="6.28515625" style="4" customWidth="1"/>
    <col min="1323" max="1325" width="4.7109375" style="4" customWidth="1"/>
    <col min="1326" max="1326" width="4.85546875" style="4" customWidth="1"/>
    <col min="1327" max="1327" width="7" style="4" customWidth="1"/>
    <col min="1328" max="1328" width="6.28515625" style="4" customWidth="1"/>
    <col min="1329" max="1332" width="4.7109375" style="4" customWidth="1"/>
    <col min="1333" max="1333" width="9.5703125" style="4" customWidth="1"/>
    <col min="1334" max="1536" width="9.140625" style="4"/>
    <col min="1537" max="1537" width="4" style="4" customWidth="1"/>
    <col min="1538" max="1538" width="29.5703125" style="4" customWidth="1"/>
    <col min="1539" max="1539" width="16.5703125" style="4" customWidth="1"/>
    <col min="1540" max="1540" width="27.7109375" style="4" customWidth="1"/>
    <col min="1541" max="1541" width="4" style="4" customWidth="1"/>
    <col min="1542" max="1572" width="4.7109375" style="4" customWidth="1"/>
    <col min="1573" max="1573" width="7.7109375" style="4" customWidth="1"/>
    <col min="1574" max="1575" width="4.7109375" style="4" customWidth="1"/>
    <col min="1576" max="1576" width="8.85546875" style="4" customWidth="1"/>
    <col min="1577" max="1577" width="6.140625" style="4" customWidth="1"/>
    <col min="1578" max="1578" width="6.28515625" style="4" customWidth="1"/>
    <col min="1579" max="1581" width="4.7109375" style="4" customWidth="1"/>
    <col min="1582" max="1582" width="4.85546875" style="4" customWidth="1"/>
    <col min="1583" max="1583" width="7" style="4" customWidth="1"/>
    <col min="1584" max="1584" width="6.28515625" style="4" customWidth="1"/>
    <col min="1585" max="1588" width="4.7109375" style="4" customWidth="1"/>
    <col min="1589" max="1589" width="9.5703125" style="4" customWidth="1"/>
    <col min="1590" max="1792" width="9.140625" style="4"/>
    <col min="1793" max="1793" width="4" style="4" customWidth="1"/>
    <col min="1794" max="1794" width="29.5703125" style="4" customWidth="1"/>
    <col min="1795" max="1795" width="16.5703125" style="4" customWidth="1"/>
    <col min="1796" max="1796" width="27.7109375" style="4" customWidth="1"/>
    <col min="1797" max="1797" width="4" style="4" customWidth="1"/>
    <col min="1798" max="1828" width="4.7109375" style="4" customWidth="1"/>
    <col min="1829" max="1829" width="7.7109375" style="4" customWidth="1"/>
    <col min="1830" max="1831" width="4.7109375" style="4" customWidth="1"/>
    <col min="1832" max="1832" width="8.85546875" style="4" customWidth="1"/>
    <col min="1833" max="1833" width="6.140625" style="4" customWidth="1"/>
    <col min="1834" max="1834" width="6.28515625" style="4" customWidth="1"/>
    <col min="1835" max="1837" width="4.7109375" style="4" customWidth="1"/>
    <col min="1838" max="1838" width="4.85546875" style="4" customWidth="1"/>
    <col min="1839" max="1839" width="7" style="4" customWidth="1"/>
    <col min="1840" max="1840" width="6.28515625" style="4" customWidth="1"/>
    <col min="1841" max="1844" width="4.7109375" style="4" customWidth="1"/>
    <col min="1845" max="1845" width="9.5703125" style="4" customWidth="1"/>
    <col min="1846" max="2048" width="9.140625" style="4"/>
    <col min="2049" max="2049" width="4" style="4" customWidth="1"/>
    <col min="2050" max="2050" width="29.5703125" style="4" customWidth="1"/>
    <col min="2051" max="2051" width="16.5703125" style="4" customWidth="1"/>
    <col min="2052" max="2052" width="27.7109375" style="4" customWidth="1"/>
    <col min="2053" max="2053" width="4" style="4" customWidth="1"/>
    <col min="2054" max="2084" width="4.7109375" style="4" customWidth="1"/>
    <col min="2085" max="2085" width="7.7109375" style="4" customWidth="1"/>
    <col min="2086" max="2087" width="4.7109375" style="4" customWidth="1"/>
    <col min="2088" max="2088" width="8.85546875" style="4" customWidth="1"/>
    <col min="2089" max="2089" width="6.140625" style="4" customWidth="1"/>
    <col min="2090" max="2090" width="6.28515625" style="4" customWidth="1"/>
    <col min="2091" max="2093" width="4.7109375" style="4" customWidth="1"/>
    <col min="2094" max="2094" width="4.85546875" style="4" customWidth="1"/>
    <col min="2095" max="2095" width="7" style="4" customWidth="1"/>
    <col min="2096" max="2096" width="6.28515625" style="4" customWidth="1"/>
    <col min="2097" max="2100" width="4.7109375" style="4" customWidth="1"/>
    <col min="2101" max="2101" width="9.5703125" style="4" customWidth="1"/>
    <col min="2102" max="2304" width="9.140625" style="4"/>
    <col min="2305" max="2305" width="4" style="4" customWidth="1"/>
    <col min="2306" max="2306" width="29.5703125" style="4" customWidth="1"/>
    <col min="2307" max="2307" width="16.5703125" style="4" customWidth="1"/>
    <col min="2308" max="2308" width="27.7109375" style="4" customWidth="1"/>
    <col min="2309" max="2309" width="4" style="4" customWidth="1"/>
    <col min="2310" max="2340" width="4.7109375" style="4" customWidth="1"/>
    <col min="2341" max="2341" width="7.7109375" style="4" customWidth="1"/>
    <col min="2342" max="2343" width="4.7109375" style="4" customWidth="1"/>
    <col min="2344" max="2344" width="8.85546875" style="4" customWidth="1"/>
    <col min="2345" max="2345" width="6.140625" style="4" customWidth="1"/>
    <col min="2346" max="2346" width="6.28515625" style="4" customWidth="1"/>
    <col min="2347" max="2349" width="4.7109375" style="4" customWidth="1"/>
    <col min="2350" max="2350" width="4.85546875" style="4" customWidth="1"/>
    <col min="2351" max="2351" width="7" style="4" customWidth="1"/>
    <col min="2352" max="2352" width="6.28515625" style="4" customWidth="1"/>
    <col min="2353" max="2356" width="4.7109375" style="4" customWidth="1"/>
    <col min="2357" max="2357" width="9.5703125" style="4" customWidth="1"/>
    <col min="2358" max="2560" width="9.140625" style="4"/>
    <col min="2561" max="2561" width="4" style="4" customWidth="1"/>
    <col min="2562" max="2562" width="29.5703125" style="4" customWidth="1"/>
    <col min="2563" max="2563" width="16.5703125" style="4" customWidth="1"/>
    <col min="2564" max="2564" width="27.7109375" style="4" customWidth="1"/>
    <col min="2565" max="2565" width="4" style="4" customWidth="1"/>
    <col min="2566" max="2596" width="4.7109375" style="4" customWidth="1"/>
    <col min="2597" max="2597" width="7.7109375" style="4" customWidth="1"/>
    <col min="2598" max="2599" width="4.7109375" style="4" customWidth="1"/>
    <col min="2600" max="2600" width="8.85546875" style="4" customWidth="1"/>
    <col min="2601" max="2601" width="6.140625" style="4" customWidth="1"/>
    <col min="2602" max="2602" width="6.28515625" style="4" customWidth="1"/>
    <col min="2603" max="2605" width="4.7109375" style="4" customWidth="1"/>
    <col min="2606" max="2606" width="4.85546875" style="4" customWidth="1"/>
    <col min="2607" max="2607" width="7" style="4" customWidth="1"/>
    <col min="2608" max="2608" width="6.28515625" style="4" customWidth="1"/>
    <col min="2609" max="2612" width="4.7109375" style="4" customWidth="1"/>
    <col min="2613" max="2613" width="9.5703125" style="4" customWidth="1"/>
    <col min="2614" max="2816" width="9.140625" style="4"/>
    <col min="2817" max="2817" width="4" style="4" customWidth="1"/>
    <col min="2818" max="2818" width="29.5703125" style="4" customWidth="1"/>
    <col min="2819" max="2819" width="16.5703125" style="4" customWidth="1"/>
    <col min="2820" max="2820" width="27.7109375" style="4" customWidth="1"/>
    <col min="2821" max="2821" width="4" style="4" customWidth="1"/>
    <col min="2822" max="2852" width="4.7109375" style="4" customWidth="1"/>
    <col min="2853" max="2853" width="7.7109375" style="4" customWidth="1"/>
    <col min="2854" max="2855" width="4.7109375" style="4" customWidth="1"/>
    <col min="2856" max="2856" width="8.85546875" style="4" customWidth="1"/>
    <col min="2857" max="2857" width="6.140625" style="4" customWidth="1"/>
    <col min="2858" max="2858" width="6.28515625" style="4" customWidth="1"/>
    <col min="2859" max="2861" width="4.7109375" style="4" customWidth="1"/>
    <col min="2862" max="2862" width="4.85546875" style="4" customWidth="1"/>
    <col min="2863" max="2863" width="7" style="4" customWidth="1"/>
    <col min="2864" max="2864" width="6.28515625" style="4" customWidth="1"/>
    <col min="2865" max="2868" width="4.7109375" style="4" customWidth="1"/>
    <col min="2869" max="2869" width="9.5703125" style="4" customWidth="1"/>
    <col min="2870" max="3072" width="9.140625" style="4"/>
    <col min="3073" max="3073" width="4" style="4" customWidth="1"/>
    <col min="3074" max="3074" width="29.5703125" style="4" customWidth="1"/>
    <col min="3075" max="3075" width="16.5703125" style="4" customWidth="1"/>
    <col min="3076" max="3076" width="27.7109375" style="4" customWidth="1"/>
    <col min="3077" max="3077" width="4" style="4" customWidth="1"/>
    <col min="3078" max="3108" width="4.7109375" style="4" customWidth="1"/>
    <col min="3109" max="3109" width="7.7109375" style="4" customWidth="1"/>
    <col min="3110" max="3111" width="4.7109375" style="4" customWidth="1"/>
    <col min="3112" max="3112" width="8.85546875" style="4" customWidth="1"/>
    <col min="3113" max="3113" width="6.140625" style="4" customWidth="1"/>
    <col min="3114" max="3114" width="6.28515625" style="4" customWidth="1"/>
    <col min="3115" max="3117" width="4.7109375" style="4" customWidth="1"/>
    <col min="3118" max="3118" width="4.85546875" style="4" customWidth="1"/>
    <col min="3119" max="3119" width="7" style="4" customWidth="1"/>
    <col min="3120" max="3120" width="6.28515625" style="4" customWidth="1"/>
    <col min="3121" max="3124" width="4.7109375" style="4" customWidth="1"/>
    <col min="3125" max="3125" width="9.5703125" style="4" customWidth="1"/>
    <col min="3126" max="3328" width="9.140625" style="4"/>
    <col min="3329" max="3329" width="4" style="4" customWidth="1"/>
    <col min="3330" max="3330" width="29.5703125" style="4" customWidth="1"/>
    <col min="3331" max="3331" width="16.5703125" style="4" customWidth="1"/>
    <col min="3332" max="3332" width="27.7109375" style="4" customWidth="1"/>
    <col min="3333" max="3333" width="4" style="4" customWidth="1"/>
    <col min="3334" max="3364" width="4.7109375" style="4" customWidth="1"/>
    <col min="3365" max="3365" width="7.7109375" style="4" customWidth="1"/>
    <col min="3366" max="3367" width="4.7109375" style="4" customWidth="1"/>
    <col min="3368" max="3368" width="8.85546875" style="4" customWidth="1"/>
    <col min="3369" max="3369" width="6.140625" style="4" customWidth="1"/>
    <col min="3370" max="3370" width="6.28515625" style="4" customWidth="1"/>
    <col min="3371" max="3373" width="4.7109375" style="4" customWidth="1"/>
    <col min="3374" max="3374" width="4.85546875" style="4" customWidth="1"/>
    <col min="3375" max="3375" width="7" style="4" customWidth="1"/>
    <col min="3376" max="3376" width="6.28515625" style="4" customWidth="1"/>
    <col min="3377" max="3380" width="4.7109375" style="4" customWidth="1"/>
    <col min="3381" max="3381" width="9.5703125" style="4" customWidth="1"/>
    <col min="3382" max="3584" width="9.140625" style="4"/>
    <col min="3585" max="3585" width="4" style="4" customWidth="1"/>
    <col min="3586" max="3586" width="29.5703125" style="4" customWidth="1"/>
    <col min="3587" max="3587" width="16.5703125" style="4" customWidth="1"/>
    <col min="3588" max="3588" width="27.7109375" style="4" customWidth="1"/>
    <col min="3589" max="3589" width="4" style="4" customWidth="1"/>
    <col min="3590" max="3620" width="4.7109375" style="4" customWidth="1"/>
    <col min="3621" max="3621" width="7.7109375" style="4" customWidth="1"/>
    <col min="3622" max="3623" width="4.7109375" style="4" customWidth="1"/>
    <col min="3624" max="3624" width="8.85546875" style="4" customWidth="1"/>
    <col min="3625" max="3625" width="6.140625" style="4" customWidth="1"/>
    <col min="3626" max="3626" width="6.28515625" style="4" customWidth="1"/>
    <col min="3627" max="3629" width="4.7109375" style="4" customWidth="1"/>
    <col min="3630" max="3630" width="4.85546875" style="4" customWidth="1"/>
    <col min="3631" max="3631" width="7" style="4" customWidth="1"/>
    <col min="3632" max="3632" width="6.28515625" style="4" customWidth="1"/>
    <col min="3633" max="3636" width="4.7109375" style="4" customWidth="1"/>
    <col min="3637" max="3637" width="9.5703125" style="4" customWidth="1"/>
    <col min="3638" max="3840" width="9.140625" style="4"/>
    <col min="3841" max="3841" width="4" style="4" customWidth="1"/>
    <col min="3842" max="3842" width="29.5703125" style="4" customWidth="1"/>
    <col min="3843" max="3843" width="16.5703125" style="4" customWidth="1"/>
    <col min="3844" max="3844" width="27.7109375" style="4" customWidth="1"/>
    <col min="3845" max="3845" width="4" style="4" customWidth="1"/>
    <col min="3846" max="3876" width="4.7109375" style="4" customWidth="1"/>
    <col min="3877" max="3877" width="7.7109375" style="4" customWidth="1"/>
    <col min="3878" max="3879" width="4.7109375" style="4" customWidth="1"/>
    <col min="3880" max="3880" width="8.85546875" style="4" customWidth="1"/>
    <col min="3881" max="3881" width="6.140625" style="4" customWidth="1"/>
    <col min="3882" max="3882" width="6.28515625" style="4" customWidth="1"/>
    <col min="3883" max="3885" width="4.7109375" style="4" customWidth="1"/>
    <col min="3886" max="3886" width="4.85546875" style="4" customWidth="1"/>
    <col min="3887" max="3887" width="7" style="4" customWidth="1"/>
    <col min="3888" max="3888" width="6.28515625" style="4" customWidth="1"/>
    <col min="3889" max="3892" width="4.7109375" style="4" customWidth="1"/>
    <col min="3893" max="3893" width="9.5703125" style="4" customWidth="1"/>
    <col min="3894" max="4096" width="9.140625" style="4"/>
    <col min="4097" max="4097" width="4" style="4" customWidth="1"/>
    <col min="4098" max="4098" width="29.5703125" style="4" customWidth="1"/>
    <col min="4099" max="4099" width="16.5703125" style="4" customWidth="1"/>
    <col min="4100" max="4100" width="27.7109375" style="4" customWidth="1"/>
    <col min="4101" max="4101" width="4" style="4" customWidth="1"/>
    <col min="4102" max="4132" width="4.7109375" style="4" customWidth="1"/>
    <col min="4133" max="4133" width="7.7109375" style="4" customWidth="1"/>
    <col min="4134" max="4135" width="4.7109375" style="4" customWidth="1"/>
    <col min="4136" max="4136" width="8.85546875" style="4" customWidth="1"/>
    <col min="4137" max="4137" width="6.140625" style="4" customWidth="1"/>
    <col min="4138" max="4138" width="6.28515625" style="4" customWidth="1"/>
    <col min="4139" max="4141" width="4.7109375" style="4" customWidth="1"/>
    <col min="4142" max="4142" width="4.85546875" style="4" customWidth="1"/>
    <col min="4143" max="4143" width="7" style="4" customWidth="1"/>
    <col min="4144" max="4144" width="6.28515625" style="4" customWidth="1"/>
    <col min="4145" max="4148" width="4.7109375" style="4" customWidth="1"/>
    <col min="4149" max="4149" width="9.5703125" style="4" customWidth="1"/>
    <col min="4150" max="4352" width="9.140625" style="4"/>
    <col min="4353" max="4353" width="4" style="4" customWidth="1"/>
    <col min="4354" max="4354" width="29.5703125" style="4" customWidth="1"/>
    <col min="4355" max="4355" width="16.5703125" style="4" customWidth="1"/>
    <col min="4356" max="4356" width="27.7109375" style="4" customWidth="1"/>
    <col min="4357" max="4357" width="4" style="4" customWidth="1"/>
    <col min="4358" max="4388" width="4.7109375" style="4" customWidth="1"/>
    <col min="4389" max="4389" width="7.7109375" style="4" customWidth="1"/>
    <col min="4390" max="4391" width="4.7109375" style="4" customWidth="1"/>
    <col min="4392" max="4392" width="8.85546875" style="4" customWidth="1"/>
    <col min="4393" max="4393" width="6.140625" style="4" customWidth="1"/>
    <col min="4394" max="4394" width="6.28515625" style="4" customWidth="1"/>
    <col min="4395" max="4397" width="4.7109375" style="4" customWidth="1"/>
    <col min="4398" max="4398" width="4.85546875" style="4" customWidth="1"/>
    <col min="4399" max="4399" width="7" style="4" customWidth="1"/>
    <col min="4400" max="4400" width="6.28515625" style="4" customWidth="1"/>
    <col min="4401" max="4404" width="4.7109375" style="4" customWidth="1"/>
    <col min="4405" max="4405" width="9.5703125" style="4" customWidth="1"/>
    <col min="4406" max="4608" width="9.140625" style="4"/>
    <col min="4609" max="4609" width="4" style="4" customWidth="1"/>
    <col min="4610" max="4610" width="29.5703125" style="4" customWidth="1"/>
    <col min="4611" max="4611" width="16.5703125" style="4" customWidth="1"/>
    <col min="4612" max="4612" width="27.7109375" style="4" customWidth="1"/>
    <col min="4613" max="4613" width="4" style="4" customWidth="1"/>
    <col min="4614" max="4644" width="4.7109375" style="4" customWidth="1"/>
    <col min="4645" max="4645" width="7.7109375" style="4" customWidth="1"/>
    <col min="4646" max="4647" width="4.7109375" style="4" customWidth="1"/>
    <col min="4648" max="4648" width="8.85546875" style="4" customWidth="1"/>
    <col min="4649" max="4649" width="6.140625" style="4" customWidth="1"/>
    <col min="4650" max="4650" width="6.28515625" style="4" customWidth="1"/>
    <col min="4651" max="4653" width="4.7109375" style="4" customWidth="1"/>
    <col min="4654" max="4654" width="4.85546875" style="4" customWidth="1"/>
    <col min="4655" max="4655" width="7" style="4" customWidth="1"/>
    <col min="4656" max="4656" width="6.28515625" style="4" customWidth="1"/>
    <col min="4657" max="4660" width="4.7109375" style="4" customWidth="1"/>
    <col min="4661" max="4661" width="9.5703125" style="4" customWidth="1"/>
    <col min="4662" max="4864" width="9.140625" style="4"/>
    <col min="4865" max="4865" width="4" style="4" customWidth="1"/>
    <col min="4866" max="4866" width="29.5703125" style="4" customWidth="1"/>
    <col min="4867" max="4867" width="16.5703125" style="4" customWidth="1"/>
    <col min="4868" max="4868" width="27.7109375" style="4" customWidth="1"/>
    <col min="4869" max="4869" width="4" style="4" customWidth="1"/>
    <col min="4870" max="4900" width="4.7109375" style="4" customWidth="1"/>
    <col min="4901" max="4901" width="7.7109375" style="4" customWidth="1"/>
    <col min="4902" max="4903" width="4.7109375" style="4" customWidth="1"/>
    <col min="4904" max="4904" width="8.85546875" style="4" customWidth="1"/>
    <col min="4905" max="4905" width="6.140625" style="4" customWidth="1"/>
    <col min="4906" max="4906" width="6.28515625" style="4" customWidth="1"/>
    <col min="4907" max="4909" width="4.7109375" style="4" customWidth="1"/>
    <col min="4910" max="4910" width="4.85546875" style="4" customWidth="1"/>
    <col min="4911" max="4911" width="7" style="4" customWidth="1"/>
    <col min="4912" max="4912" width="6.28515625" style="4" customWidth="1"/>
    <col min="4913" max="4916" width="4.7109375" style="4" customWidth="1"/>
    <col min="4917" max="4917" width="9.5703125" style="4" customWidth="1"/>
    <col min="4918" max="5120" width="9.140625" style="4"/>
    <col min="5121" max="5121" width="4" style="4" customWidth="1"/>
    <col min="5122" max="5122" width="29.5703125" style="4" customWidth="1"/>
    <col min="5123" max="5123" width="16.5703125" style="4" customWidth="1"/>
    <col min="5124" max="5124" width="27.7109375" style="4" customWidth="1"/>
    <col min="5125" max="5125" width="4" style="4" customWidth="1"/>
    <col min="5126" max="5156" width="4.7109375" style="4" customWidth="1"/>
    <col min="5157" max="5157" width="7.7109375" style="4" customWidth="1"/>
    <col min="5158" max="5159" width="4.7109375" style="4" customWidth="1"/>
    <col min="5160" max="5160" width="8.85546875" style="4" customWidth="1"/>
    <col min="5161" max="5161" width="6.140625" style="4" customWidth="1"/>
    <col min="5162" max="5162" width="6.28515625" style="4" customWidth="1"/>
    <col min="5163" max="5165" width="4.7109375" style="4" customWidth="1"/>
    <col min="5166" max="5166" width="4.85546875" style="4" customWidth="1"/>
    <col min="5167" max="5167" width="7" style="4" customWidth="1"/>
    <col min="5168" max="5168" width="6.28515625" style="4" customWidth="1"/>
    <col min="5169" max="5172" width="4.7109375" style="4" customWidth="1"/>
    <col min="5173" max="5173" width="9.5703125" style="4" customWidth="1"/>
    <col min="5174" max="5376" width="9.140625" style="4"/>
    <col min="5377" max="5377" width="4" style="4" customWidth="1"/>
    <col min="5378" max="5378" width="29.5703125" style="4" customWidth="1"/>
    <col min="5379" max="5379" width="16.5703125" style="4" customWidth="1"/>
    <col min="5380" max="5380" width="27.7109375" style="4" customWidth="1"/>
    <col min="5381" max="5381" width="4" style="4" customWidth="1"/>
    <col min="5382" max="5412" width="4.7109375" style="4" customWidth="1"/>
    <col min="5413" max="5413" width="7.7109375" style="4" customWidth="1"/>
    <col min="5414" max="5415" width="4.7109375" style="4" customWidth="1"/>
    <col min="5416" max="5416" width="8.85546875" style="4" customWidth="1"/>
    <col min="5417" max="5417" width="6.140625" style="4" customWidth="1"/>
    <col min="5418" max="5418" width="6.28515625" style="4" customWidth="1"/>
    <col min="5419" max="5421" width="4.7109375" style="4" customWidth="1"/>
    <col min="5422" max="5422" width="4.85546875" style="4" customWidth="1"/>
    <col min="5423" max="5423" width="7" style="4" customWidth="1"/>
    <col min="5424" max="5424" width="6.28515625" style="4" customWidth="1"/>
    <col min="5425" max="5428" width="4.7109375" style="4" customWidth="1"/>
    <col min="5429" max="5429" width="9.5703125" style="4" customWidth="1"/>
    <col min="5430" max="5632" width="9.140625" style="4"/>
    <col min="5633" max="5633" width="4" style="4" customWidth="1"/>
    <col min="5634" max="5634" width="29.5703125" style="4" customWidth="1"/>
    <col min="5635" max="5635" width="16.5703125" style="4" customWidth="1"/>
    <col min="5636" max="5636" width="27.7109375" style="4" customWidth="1"/>
    <col min="5637" max="5637" width="4" style="4" customWidth="1"/>
    <col min="5638" max="5668" width="4.7109375" style="4" customWidth="1"/>
    <col min="5669" max="5669" width="7.7109375" style="4" customWidth="1"/>
    <col min="5670" max="5671" width="4.7109375" style="4" customWidth="1"/>
    <col min="5672" max="5672" width="8.85546875" style="4" customWidth="1"/>
    <col min="5673" max="5673" width="6.140625" style="4" customWidth="1"/>
    <col min="5674" max="5674" width="6.28515625" style="4" customWidth="1"/>
    <col min="5675" max="5677" width="4.7109375" style="4" customWidth="1"/>
    <col min="5678" max="5678" width="4.85546875" style="4" customWidth="1"/>
    <col min="5679" max="5679" width="7" style="4" customWidth="1"/>
    <col min="5680" max="5680" width="6.28515625" style="4" customWidth="1"/>
    <col min="5681" max="5684" width="4.7109375" style="4" customWidth="1"/>
    <col min="5685" max="5685" width="9.5703125" style="4" customWidth="1"/>
    <col min="5686" max="5888" width="9.140625" style="4"/>
    <col min="5889" max="5889" width="4" style="4" customWidth="1"/>
    <col min="5890" max="5890" width="29.5703125" style="4" customWidth="1"/>
    <col min="5891" max="5891" width="16.5703125" style="4" customWidth="1"/>
    <col min="5892" max="5892" width="27.7109375" style="4" customWidth="1"/>
    <col min="5893" max="5893" width="4" style="4" customWidth="1"/>
    <col min="5894" max="5924" width="4.7109375" style="4" customWidth="1"/>
    <col min="5925" max="5925" width="7.7109375" style="4" customWidth="1"/>
    <col min="5926" max="5927" width="4.7109375" style="4" customWidth="1"/>
    <col min="5928" max="5928" width="8.85546875" style="4" customWidth="1"/>
    <col min="5929" max="5929" width="6.140625" style="4" customWidth="1"/>
    <col min="5930" max="5930" width="6.28515625" style="4" customWidth="1"/>
    <col min="5931" max="5933" width="4.7109375" style="4" customWidth="1"/>
    <col min="5934" max="5934" width="4.85546875" style="4" customWidth="1"/>
    <col min="5935" max="5935" width="7" style="4" customWidth="1"/>
    <col min="5936" max="5936" width="6.28515625" style="4" customWidth="1"/>
    <col min="5937" max="5940" width="4.7109375" style="4" customWidth="1"/>
    <col min="5941" max="5941" width="9.5703125" style="4" customWidth="1"/>
    <col min="5942" max="6144" width="9.140625" style="4"/>
    <col min="6145" max="6145" width="4" style="4" customWidth="1"/>
    <col min="6146" max="6146" width="29.5703125" style="4" customWidth="1"/>
    <col min="6147" max="6147" width="16.5703125" style="4" customWidth="1"/>
    <col min="6148" max="6148" width="27.7109375" style="4" customWidth="1"/>
    <col min="6149" max="6149" width="4" style="4" customWidth="1"/>
    <col min="6150" max="6180" width="4.7109375" style="4" customWidth="1"/>
    <col min="6181" max="6181" width="7.7109375" style="4" customWidth="1"/>
    <col min="6182" max="6183" width="4.7109375" style="4" customWidth="1"/>
    <col min="6184" max="6184" width="8.85546875" style="4" customWidth="1"/>
    <col min="6185" max="6185" width="6.140625" style="4" customWidth="1"/>
    <col min="6186" max="6186" width="6.28515625" style="4" customWidth="1"/>
    <col min="6187" max="6189" width="4.7109375" style="4" customWidth="1"/>
    <col min="6190" max="6190" width="4.85546875" style="4" customWidth="1"/>
    <col min="6191" max="6191" width="7" style="4" customWidth="1"/>
    <col min="6192" max="6192" width="6.28515625" style="4" customWidth="1"/>
    <col min="6193" max="6196" width="4.7109375" style="4" customWidth="1"/>
    <col min="6197" max="6197" width="9.5703125" style="4" customWidth="1"/>
    <col min="6198" max="6400" width="9.140625" style="4"/>
    <col min="6401" max="6401" width="4" style="4" customWidth="1"/>
    <col min="6402" max="6402" width="29.5703125" style="4" customWidth="1"/>
    <col min="6403" max="6403" width="16.5703125" style="4" customWidth="1"/>
    <col min="6404" max="6404" width="27.7109375" style="4" customWidth="1"/>
    <col min="6405" max="6405" width="4" style="4" customWidth="1"/>
    <col min="6406" max="6436" width="4.7109375" style="4" customWidth="1"/>
    <col min="6437" max="6437" width="7.7109375" style="4" customWidth="1"/>
    <col min="6438" max="6439" width="4.7109375" style="4" customWidth="1"/>
    <col min="6440" max="6440" width="8.85546875" style="4" customWidth="1"/>
    <col min="6441" max="6441" width="6.140625" style="4" customWidth="1"/>
    <col min="6442" max="6442" width="6.28515625" style="4" customWidth="1"/>
    <col min="6443" max="6445" width="4.7109375" style="4" customWidth="1"/>
    <col min="6446" max="6446" width="4.85546875" style="4" customWidth="1"/>
    <col min="6447" max="6447" width="7" style="4" customWidth="1"/>
    <col min="6448" max="6448" width="6.28515625" style="4" customWidth="1"/>
    <col min="6449" max="6452" width="4.7109375" style="4" customWidth="1"/>
    <col min="6453" max="6453" width="9.5703125" style="4" customWidth="1"/>
    <col min="6454" max="6656" width="9.140625" style="4"/>
    <col min="6657" max="6657" width="4" style="4" customWidth="1"/>
    <col min="6658" max="6658" width="29.5703125" style="4" customWidth="1"/>
    <col min="6659" max="6659" width="16.5703125" style="4" customWidth="1"/>
    <col min="6660" max="6660" width="27.7109375" style="4" customWidth="1"/>
    <col min="6661" max="6661" width="4" style="4" customWidth="1"/>
    <col min="6662" max="6692" width="4.7109375" style="4" customWidth="1"/>
    <col min="6693" max="6693" width="7.7109375" style="4" customWidth="1"/>
    <col min="6694" max="6695" width="4.7109375" style="4" customWidth="1"/>
    <col min="6696" max="6696" width="8.85546875" style="4" customWidth="1"/>
    <col min="6697" max="6697" width="6.140625" style="4" customWidth="1"/>
    <col min="6698" max="6698" width="6.28515625" style="4" customWidth="1"/>
    <col min="6699" max="6701" width="4.7109375" style="4" customWidth="1"/>
    <col min="6702" max="6702" width="4.85546875" style="4" customWidth="1"/>
    <col min="6703" max="6703" width="7" style="4" customWidth="1"/>
    <col min="6704" max="6704" width="6.28515625" style="4" customWidth="1"/>
    <col min="6705" max="6708" width="4.7109375" style="4" customWidth="1"/>
    <col min="6709" max="6709" width="9.5703125" style="4" customWidth="1"/>
    <col min="6710" max="6912" width="9.140625" style="4"/>
    <col min="6913" max="6913" width="4" style="4" customWidth="1"/>
    <col min="6914" max="6914" width="29.5703125" style="4" customWidth="1"/>
    <col min="6915" max="6915" width="16.5703125" style="4" customWidth="1"/>
    <col min="6916" max="6916" width="27.7109375" style="4" customWidth="1"/>
    <col min="6917" max="6917" width="4" style="4" customWidth="1"/>
    <col min="6918" max="6948" width="4.7109375" style="4" customWidth="1"/>
    <col min="6949" max="6949" width="7.7109375" style="4" customWidth="1"/>
    <col min="6950" max="6951" width="4.7109375" style="4" customWidth="1"/>
    <col min="6952" max="6952" width="8.85546875" style="4" customWidth="1"/>
    <col min="6953" max="6953" width="6.140625" style="4" customWidth="1"/>
    <col min="6954" max="6954" width="6.28515625" style="4" customWidth="1"/>
    <col min="6955" max="6957" width="4.7109375" style="4" customWidth="1"/>
    <col min="6958" max="6958" width="4.85546875" style="4" customWidth="1"/>
    <col min="6959" max="6959" width="7" style="4" customWidth="1"/>
    <col min="6960" max="6960" width="6.28515625" style="4" customWidth="1"/>
    <col min="6961" max="6964" width="4.7109375" style="4" customWidth="1"/>
    <col min="6965" max="6965" width="9.5703125" style="4" customWidth="1"/>
    <col min="6966" max="7168" width="9.140625" style="4"/>
    <col min="7169" max="7169" width="4" style="4" customWidth="1"/>
    <col min="7170" max="7170" width="29.5703125" style="4" customWidth="1"/>
    <col min="7171" max="7171" width="16.5703125" style="4" customWidth="1"/>
    <col min="7172" max="7172" width="27.7109375" style="4" customWidth="1"/>
    <col min="7173" max="7173" width="4" style="4" customWidth="1"/>
    <col min="7174" max="7204" width="4.7109375" style="4" customWidth="1"/>
    <col min="7205" max="7205" width="7.7109375" style="4" customWidth="1"/>
    <col min="7206" max="7207" width="4.7109375" style="4" customWidth="1"/>
    <col min="7208" max="7208" width="8.85546875" style="4" customWidth="1"/>
    <col min="7209" max="7209" width="6.140625" style="4" customWidth="1"/>
    <col min="7210" max="7210" width="6.28515625" style="4" customWidth="1"/>
    <col min="7211" max="7213" width="4.7109375" style="4" customWidth="1"/>
    <col min="7214" max="7214" width="4.85546875" style="4" customWidth="1"/>
    <col min="7215" max="7215" width="7" style="4" customWidth="1"/>
    <col min="7216" max="7216" width="6.28515625" style="4" customWidth="1"/>
    <col min="7217" max="7220" width="4.7109375" style="4" customWidth="1"/>
    <col min="7221" max="7221" width="9.5703125" style="4" customWidth="1"/>
    <col min="7222" max="7424" width="9.140625" style="4"/>
    <col min="7425" max="7425" width="4" style="4" customWidth="1"/>
    <col min="7426" max="7426" width="29.5703125" style="4" customWidth="1"/>
    <col min="7427" max="7427" width="16.5703125" style="4" customWidth="1"/>
    <col min="7428" max="7428" width="27.7109375" style="4" customWidth="1"/>
    <col min="7429" max="7429" width="4" style="4" customWidth="1"/>
    <col min="7430" max="7460" width="4.7109375" style="4" customWidth="1"/>
    <col min="7461" max="7461" width="7.7109375" style="4" customWidth="1"/>
    <col min="7462" max="7463" width="4.7109375" style="4" customWidth="1"/>
    <col min="7464" max="7464" width="8.85546875" style="4" customWidth="1"/>
    <col min="7465" max="7465" width="6.140625" style="4" customWidth="1"/>
    <col min="7466" max="7466" width="6.28515625" style="4" customWidth="1"/>
    <col min="7467" max="7469" width="4.7109375" style="4" customWidth="1"/>
    <col min="7470" max="7470" width="4.85546875" style="4" customWidth="1"/>
    <col min="7471" max="7471" width="7" style="4" customWidth="1"/>
    <col min="7472" max="7472" width="6.28515625" style="4" customWidth="1"/>
    <col min="7473" max="7476" width="4.7109375" style="4" customWidth="1"/>
    <col min="7477" max="7477" width="9.5703125" style="4" customWidth="1"/>
    <col min="7478" max="7680" width="9.140625" style="4"/>
    <col min="7681" max="7681" width="4" style="4" customWidth="1"/>
    <col min="7682" max="7682" width="29.5703125" style="4" customWidth="1"/>
    <col min="7683" max="7683" width="16.5703125" style="4" customWidth="1"/>
    <col min="7684" max="7684" width="27.7109375" style="4" customWidth="1"/>
    <col min="7685" max="7685" width="4" style="4" customWidth="1"/>
    <col min="7686" max="7716" width="4.7109375" style="4" customWidth="1"/>
    <col min="7717" max="7717" width="7.7109375" style="4" customWidth="1"/>
    <col min="7718" max="7719" width="4.7109375" style="4" customWidth="1"/>
    <col min="7720" max="7720" width="8.85546875" style="4" customWidth="1"/>
    <col min="7721" max="7721" width="6.140625" style="4" customWidth="1"/>
    <col min="7722" max="7722" width="6.28515625" style="4" customWidth="1"/>
    <col min="7723" max="7725" width="4.7109375" style="4" customWidth="1"/>
    <col min="7726" max="7726" width="4.85546875" style="4" customWidth="1"/>
    <col min="7727" max="7727" width="7" style="4" customWidth="1"/>
    <col min="7728" max="7728" width="6.28515625" style="4" customWidth="1"/>
    <col min="7729" max="7732" width="4.7109375" style="4" customWidth="1"/>
    <col min="7733" max="7733" width="9.5703125" style="4" customWidth="1"/>
    <col min="7734" max="7936" width="9.140625" style="4"/>
    <col min="7937" max="7937" width="4" style="4" customWidth="1"/>
    <col min="7938" max="7938" width="29.5703125" style="4" customWidth="1"/>
    <col min="7939" max="7939" width="16.5703125" style="4" customWidth="1"/>
    <col min="7940" max="7940" width="27.7109375" style="4" customWidth="1"/>
    <col min="7941" max="7941" width="4" style="4" customWidth="1"/>
    <col min="7942" max="7972" width="4.7109375" style="4" customWidth="1"/>
    <col min="7973" max="7973" width="7.7109375" style="4" customWidth="1"/>
    <col min="7974" max="7975" width="4.7109375" style="4" customWidth="1"/>
    <col min="7976" max="7976" width="8.85546875" style="4" customWidth="1"/>
    <col min="7977" max="7977" width="6.140625" style="4" customWidth="1"/>
    <col min="7978" max="7978" width="6.28515625" style="4" customWidth="1"/>
    <col min="7979" max="7981" width="4.7109375" style="4" customWidth="1"/>
    <col min="7982" max="7982" width="4.85546875" style="4" customWidth="1"/>
    <col min="7983" max="7983" width="7" style="4" customWidth="1"/>
    <col min="7984" max="7984" width="6.28515625" style="4" customWidth="1"/>
    <col min="7985" max="7988" width="4.7109375" style="4" customWidth="1"/>
    <col min="7989" max="7989" width="9.5703125" style="4" customWidth="1"/>
    <col min="7990" max="8192" width="9.140625" style="4"/>
    <col min="8193" max="8193" width="4" style="4" customWidth="1"/>
    <col min="8194" max="8194" width="29.5703125" style="4" customWidth="1"/>
    <col min="8195" max="8195" width="16.5703125" style="4" customWidth="1"/>
    <col min="8196" max="8196" width="27.7109375" style="4" customWidth="1"/>
    <col min="8197" max="8197" width="4" style="4" customWidth="1"/>
    <col min="8198" max="8228" width="4.7109375" style="4" customWidth="1"/>
    <col min="8229" max="8229" width="7.7109375" style="4" customWidth="1"/>
    <col min="8230" max="8231" width="4.7109375" style="4" customWidth="1"/>
    <col min="8232" max="8232" width="8.85546875" style="4" customWidth="1"/>
    <col min="8233" max="8233" width="6.140625" style="4" customWidth="1"/>
    <col min="8234" max="8234" width="6.28515625" style="4" customWidth="1"/>
    <col min="8235" max="8237" width="4.7109375" style="4" customWidth="1"/>
    <col min="8238" max="8238" width="4.85546875" style="4" customWidth="1"/>
    <col min="8239" max="8239" width="7" style="4" customWidth="1"/>
    <col min="8240" max="8240" width="6.28515625" style="4" customWidth="1"/>
    <col min="8241" max="8244" width="4.7109375" style="4" customWidth="1"/>
    <col min="8245" max="8245" width="9.5703125" style="4" customWidth="1"/>
    <col min="8246" max="8448" width="9.140625" style="4"/>
    <col min="8449" max="8449" width="4" style="4" customWidth="1"/>
    <col min="8450" max="8450" width="29.5703125" style="4" customWidth="1"/>
    <col min="8451" max="8451" width="16.5703125" style="4" customWidth="1"/>
    <col min="8452" max="8452" width="27.7109375" style="4" customWidth="1"/>
    <col min="8453" max="8453" width="4" style="4" customWidth="1"/>
    <col min="8454" max="8484" width="4.7109375" style="4" customWidth="1"/>
    <col min="8485" max="8485" width="7.7109375" style="4" customWidth="1"/>
    <col min="8486" max="8487" width="4.7109375" style="4" customWidth="1"/>
    <col min="8488" max="8488" width="8.85546875" style="4" customWidth="1"/>
    <col min="8489" max="8489" width="6.140625" style="4" customWidth="1"/>
    <col min="8490" max="8490" width="6.28515625" style="4" customWidth="1"/>
    <col min="8491" max="8493" width="4.7109375" style="4" customWidth="1"/>
    <col min="8494" max="8494" width="4.85546875" style="4" customWidth="1"/>
    <col min="8495" max="8495" width="7" style="4" customWidth="1"/>
    <col min="8496" max="8496" width="6.28515625" style="4" customWidth="1"/>
    <col min="8497" max="8500" width="4.7109375" style="4" customWidth="1"/>
    <col min="8501" max="8501" width="9.5703125" style="4" customWidth="1"/>
    <col min="8502" max="8704" width="9.140625" style="4"/>
    <col min="8705" max="8705" width="4" style="4" customWidth="1"/>
    <col min="8706" max="8706" width="29.5703125" style="4" customWidth="1"/>
    <col min="8707" max="8707" width="16.5703125" style="4" customWidth="1"/>
    <col min="8708" max="8708" width="27.7109375" style="4" customWidth="1"/>
    <col min="8709" max="8709" width="4" style="4" customWidth="1"/>
    <col min="8710" max="8740" width="4.7109375" style="4" customWidth="1"/>
    <col min="8741" max="8741" width="7.7109375" style="4" customWidth="1"/>
    <col min="8742" max="8743" width="4.7109375" style="4" customWidth="1"/>
    <col min="8744" max="8744" width="8.85546875" style="4" customWidth="1"/>
    <col min="8745" max="8745" width="6.140625" style="4" customWidth="1"/>
    <col min="8746" max="8746" width="6.28515625" style="4" customWidth="1"/>
    <col min="8747" max="8749" width="4.7109375" style="4" customWidth="1"/>
    <col min="8750" max="8750" width="4.85546875" style="4" customWidth="1"/>
    <col min="8751" max="8751" width="7" style="4" customWidth="1"/>
    <col min="8752" max="8752" width="6.28515625" style="4" customWidth="1"/>
    <col min="8753" max="8756" width="4.7109375" style="4" customWidth="1"/>
    <col min="8757" max="8757" width="9.5703125" style="4" customWidth="1"/>
    <col min="8758" max="8960" width="9.140625" style="4"/>
    <col min="8961" max="8961" width="4" style="4" customWidth="1"/>
    <col min="8962" max="8962" width="29.5703125" style="4" customWidth="1"/>
    <col min="8963" max="8963" width="16.5703125" style="4" customWidth="1"/>
    <col min="8964" max="8964" width="27.7109375" style="4" customWidth="1"/>
    <col min="8965" max="8965" width="4" style="4" customWidth="1"/>
    <col min="8966" max="8996" width="4.7109375" style="4" customWidth="1"/>
    <col min="8997" max="8997" width="7.7109375" style="4" customWidth="1"/>
    <col min="8998" max="8999" width="4.7109375" style="4" customWidth="1"/>
    <col min="9000" max="9000" width="8.85546875" style="4" customWidth="1"/>
    <col min="9001" max="9001" width="6.140625" style="4" customWidth="1"/>
    <col min="9002" max="9002" width="6.28515625" style="4" customWidth="1"/>
    <col min="9003" max="9005" width="4.7109375" style="4" customWidth="1"/>
    <col min="9006" max="9006" width="4.85546875" style="4" customWidth="1"/>
    <col min="9007" max="9007" width="7" style="4" customWidth="1"/>
    <col min="9008" max="9008" width="6.28515625" style="4" customWidth="1"/>
    <col min="9009" max="9012" width="4.7109375" style="4" customWidth="1"/>
    <col min="9013" max="9013" width="9.5703125" style="4" customWidth="1"/>
    <col min="9014" max="9216" width="9.140625" style="4"/>
    <col min="9217" max="9217" width="4" style="4" customWidth="1"/>
    <col min="9218" max="9218" width="29.5703125" style="4" customWidth="1"/>
    <col min="9219" max="9219" width="16.5703125" style="4" customWidth="1"/>
    <col min="9220" max="9220" width="27.7109375" style="4" customWidth="1"/>
    <col min="9221" max="9221" width="4" style="4" customWidth="1"/>
    <col min="9222" max="9252" width="4.7109375" style="4" customWidth="1"/>
    <col min="9253" max="9253" width="7.7109375" style="4" customWidth="1"/>
    <col min="9254" max="9255" width="4.7109375" style="4" customWidth="1"/>
    <col min="9256" max="9256" width="8.85546875" style="4" customWidth="1"/>
    <col min="9257" max="9257" width="6.140625" style="4" customWidth="1"/>
    <col min="9258" max="9258" width="6.28515625" style="4" customWidth="1"/>
    <col min="9259" max="9261" width="4.7109375" style="4" customWidth="1"/>
    <col min="9262" max="9262" width="4.85546875" style="4" customWidth="1"/>
    <col min="9263" max="9263" width="7" style="4" customWidth="1"/>
    <col min="9264" max="9264" width="6.28515625" style="4" customWidth="1"/>
    <col min="9265" max="9268" width="4.7109375" style="4" customWidth="1"/>
    <col min="9269" max="9269" width="9.5703125" style="4" customWidth="1"/>
    <col min="9270" max="9472" width="9.140625" style="4"/>
    <col min="9473" max="9473" width="4" style="4" customWidth="1"/>
    <col min="9474" max="9474" width="29.5703125" style="4" customWidth="1"/>
    <col min="9475" max="9475" width="16.5703125" style="4" customWidth="1"/>
    <col min="9476" max="9476" width="27.7109375" style="4" customWidth="1"/>
    <col min="9477" max="9477" width="4" style="4" customWidth="1"/>
    <col min="9478" max="9508" width="4.7109375" style="4" customWidth="1"/>
    <col min="9509" max="9509" width="7.7109375" style="4" customWidth="1"/>
    <col min="9510" max="9511" width="4.7109375" style="4" customWidth="1"/>
    <col min="9512" max="9512" width="8.85546875" style="4" customWidth="1"/>
    <col min="9513" max="9513" width="6.140625" style="4" customWidth="1"/>
    <col min="9514" max="9514" width="6.28515625" style="4" customWidth="1"/>
    <col min="9515" max="9517" width="4.7109375" style="4" customWidth="1"/>
    <col min="9518" max="9518" width="4.85546875" style="4" customWidth="1"/>
    <col min="9519" max="9519" width="7" style="4" customWidth="1"/>
    <col min="9520" max="9520" width="6.28515625" style="4" customWidth="1"/>
    <col min="9521" max="9524" width="4.7109375" style="4" customWidth="1"/>
    <col min="9525" max="9525" width="9.5703125" style="4" customWidth="1"/>
    <col min="9526" max="9728" width="9.140625" style="4"/>
    <col min="9729" max="9729" width="4" style="4" customWidth="1"/>
    <col min="9730" max="9730" width="29.5703125" style="4" customWidth="1"/>
    <col min="9731" max="9731" width="16.5703125" style="4" customWidth="1"/>
    <col min="9732" max="9732" width="27.7109375" style="4" customWidth="1"/>
    <col min="9733" max="9733" width="4" style="4" customWidth="1"/>
    <col min="9734" max="9764" width="4.7109375" style="4" customWidth="1"/>
    <col min="9765" max="9765" width="7.7109375" style="4" customWidth="1"/>
    <col min="9766" max="9767" width="4.7109375" style="4" customWidth="1"/>
    <col min="9768" max="9768" width="8.85546875" style="4" customWidth="1"/>
    <col min="9769" max="9769" width="6.140625" style="4" customWidth="1"/>
    <col min="9770" max="9770" width="6.28515625" style="4" customWidth="1"/>
    <col min="9771" max="9773" width="4.7109375" style="4" customWidth="1"/>
    <col min="9774" max="9774" width="4.85546875" style="4" customWidth="1"/>
    <col min="9775" max="9775" width="7" style="4" customWidth="1"/>
    <col min="9776" max="9776" width="6.28515625" style="4" customWidth="1"/>
    <col min="9777" max="9780" width="4.7109375" style="4" customWidth="1"/>
    <col min="9781" max="9781" width="9.5703125" style="4" customWidth="1"/>
    <col min="9782" max="9984" width="9.140625" style="4"/>
    <col min="9985" max="9985" width="4" style="4" customWidth="1"/>
    <col min="9986" max="9986" width="29.5703125" style="4" customWidth="1"/>
    <col min="9987" max="9987" width="16.5703125" style="4" customWidth="1"/>
    <col min="9988" max="9988" width="27.7109375" style="4" customWidth="1"/>
    <col min="9989" max="9989" width="4" style="4" customWidth="1"/>
    <col min="9990" max="10020" width="4.7109375" style="4" customWidth="1"/>
    <col min="10021" max="10021" width="7.7109375" style="4" customWidth="1"/>
    <col min="10022" max="10023" width="4.7109375" style="4" customWidth="1"/>
    <col min="10024" max="10024" width="8.85546875" style="4" customWidth="1"/>
    <col min="10025" max="10025" width="6.140625" style="4" customWidth="1"/>
    <col min="10026" max="10026" width="6.28515625" style="4" customWidth="1"/>
    <col min="10027" max="10029" width="4.7109375" style="4" customWidth="1"/>
    <col min="10030" max="10030" width="4.85546875" style="4" customWidth="1"/>
    <col min="10031" max="10031" width="7" style="4" customWidth="1"/>
    <col min="10032" max="10032" width="6.28515625" style="4" customWidth="1"/>
    <col min="10033" max="10036" width="4.7109375" style="4" customWidth="1"/>
    <col min="10037" max="10037" width="9.5703125" style="4" customWidth="1"/>
    <col min="10038" max="10240" width="9.140625" style="4"/>
    <col min="10241" max="10241" width="4" style="4" customWidth="1"/>
    <col min="10242" max="10242" width="29.5703125" style="4" customWidth="1"/>
    <col min="10243" max="10243" width="16.5703125" style="4" customWidth="1"/>
    <col min="10244" max="10244" width="27.7109375" style="4" customWidth="1"/>
    <col min="10245" max="10245" width="4" style="4" customWidth="1"/>
    <col min="10246" max="10276" width="4.7109375" style="4" customWidth="1"/>
    <col min="10277" max="10277" width="7.7109375" style="4" customWidth="1"/>
    <col min="10278" max="10279" width="4.7109375" style="4" customWidth="1"/>
    <col min="10280" max="10280" width="8.85546875" style="4" customWidth="1"/>
    <col min="10281" max="10281" width="6.140625" style="4" customWidth="1"/>
    <col min="10282" max="10282" width="6.28515625" style="4" customWidth="1"/>
    <col min="10283" max="10285" width="4.7109375" style="4" customWidth="1"/>
    <col min="10286" max="10286" width="4.85546875" style="4" customWidth="1"/>
    <col min="10287" max="10287" width="7" style="4" customWidth="1"/>
    <col min="10288" max="10288" width="6.28515625" style="4" customWidth="1"/>
    <col min="10289" max="10292" width="4.7109375" style="4" customWidth="1"/>
    <col min="10293" max="10293" width="9.5703125" style="4" customWidth="1"/>
    <col min="10294" max="10496" width="9.140625" style="4"/>
    <col min="10497" max="10497" width="4" style="4" customWidth="1"/>
    <col min="10498" max="10498" width="29.5703125" style="4" customWidth="1"/>
    <col min="10499" max="10499" width="16.5703125" style="4" customWidth="1"/>
    <col min="10500" max="10500" width="27.7109375" style="4" customWidth="1"/>
    <col min="10501" max="10501" width="4" style="4" customWidth="1"/>
    <col min="10502" max="10532" width="4.7109375" style="4" customWidth="1"/>
    <col min="10533" max="10533" width="7.7109375" style="4" customWidth="1"/>
    <col min="10534" max="10535" width="4.7109375" style="4" customWidth="1"/>
    <col min="10536" max="10536" width="8.85546875" style="4" customWidth="1"/>
    <col min="10537" max="10537" width="6.140625" style="4" customWidth="1"/>
    <col min="10538" max="10538" width="6.28515625" style="4" customWidth="1"/>
    <col min="10539" max="10541" width="4.7109375" style="4" customWidth="1"/>
    <col min="10542" max="10542" width="4.85546875" style="4" customWidth="1"/>
    <col min="10543" max="10543" width="7" style="4" customWidth="1"/>
    <col min="10544" max="10544" width="6.28515625" style="4" customWidth="1"/>
    <col min="10545" max="10548" width="4.7109375" style="4" customWidth="1"/>
    <col min="10549" max="10549" width="9.5703125" style="4" customWidth="1"/>
    <col min="10550" max="10752" width="9.140625" style="4"/>
    <col min="10753" max="10753" width="4" style="4" customWidth="1"/>
    <col min="10754" max="10754" width="29.5703125" style="4" customWidth="1"/>
    <col min="10755" max="10755" width="16.5703125" style="4" customWidth="1"/>
    <col min="10756" max="10756" width="27.7109375" style="4" customWidth="1"/>
    <col min="10757" max="10757" width="4" style="4" customWidth="1"/>
    <col min="10758" max="10788" width="4.7109375" style="4" customWidth="1"/>
    <col min="10789" max="10789" width="7.7109375" style="4" customWidth="1"/>
    <col min="10790" max="10791" width="4.7109375" style="4" customWidth="1"/>
    <col min="10792" max="10792" width="8.85546875" style="4" customWidth="1"/>
    <col min="10793" max="10793" width="6.140625" style="4" customWidth="1"/>
    <col min="10794" max="10794" width="6.28515625" style="4" customWidth="1"/>
    <col min="10795" max="10797" width="4.7109375" style="4" customWidth="1"/>
    <col min="10798" max="10798" width="4.85546875" style="4" customWidth="1"/>
    <col min="10799" max="10799" width="7" style="4" customWidth="1"/>
    <col min="10800" max="10800" width="6.28515625" style="4" customWidth="1"/>
    <col min="10801" max="10804" width="4.7109375" style="4" customWidth="1"/>
    <col min="10805" max="10805" width="9.5703125" style="4" customWidth="1"/>
    <col min="10806" max="11008" width="9.140625" style="4"/>
    <col min="11009" max="11009" width="4" style="4" customWidth="1"/>
    <col min="11010" max="11010" width="29.5703125" style="4" customWidth="1"/>
    <col min="11011" max="11011" width="16.5703125" style="4" customWidth="1"/>
    <col min="11012" max="11012" width="27.7109375" style="4" customWidth="1"/>
    <col min="11013" max="11013" width="4" style="4" customWidth="1"/>
    <col min="11014" max="11044" width="4.7109375" style="4" customWidth="1"/>
    <col min="11045" max="11045" width="7.7109375" style="4" customWidth="1"/>
    <col min="11046" max="11047" width="4.7109375" style="4" customWidth="1"/>
    <col min="11048" max="11048" width="8.85546875" style="4" customWidth="1"/>
    <col min="11049" max="11049" width="6.140625" style="4" customWidth="1"/>
    <col min="11050" max="11050" width="6.28515625" style="4" customWidth="1"/>
    <col min="11051" max="11053" width="4.7109375" style="4" customWidth="1"/>
    <col min="11054" max="11054" width="4.85546875" style="4" customWidth="1"/>
    <col min="11055" max="11055" width="7" style="4" customWidth="1"/>
    <col min="11056" max="11056" width="6.28515625" style="4" customWidth="1"/>
    <col min="11057" max="11060" width="4.7109375" style="4" customWidth="1"/>
    <col min="11061" max="11061" width="9.5703125" style="4" customWidth="1"/>
    <col min="11062" max="11264" width="9.140625" style="4"/>
    <col min="11265" max="11265" width="4" style="4" customWidth="1"/>
    <col min="11266" max="11266" width="29.5703125" style="4" customWidth="1"/>
    <col min="11267" max="11267" width="16.5703125" style="4" customWidth="1"/>
    <col min="11268" max="11268" width="27.7109375" style="4" customWidth="1"/>
    <col min="11269" max="11269" width="4" style="4" customWidth="1"/>
    <col min="11270" max="11300" width="4.7109375" style="4" customWidth="1"/>
    <col min="11301" max="11301" width="7.7109375" style="4" customWidth="1"/>
    <col min="11302" max="11303" width="4.7109375" style="4" customWidth="1"/>
    <col min="11304" max="11304" width="8.85546875" style="4" customWidth="1"/>
    <col min="11305" max="11305" width="6.140625" style="4" customWidth="1"/>
    <col min="11306" max="11306" width="6.28515625" style="4" customWidth="1"/>
    <col min="11307" max="11309" width="4.7109375" style="4" customWidth="1"/>
    <col min="11310" max="11310" width="4.85546875" style="4" customWidth="1"/>
    <col min="11311" max="11311" width="7" style="4" customWidth="1"/>
    <col min="11312" max="11312" width="6.28515625" style="4" customWidth="1"/>
    <col min="11313" max="11316" width="4.7109375" style="4" customWidth="1"/>
    <col min="11317" max="11317" width="9.5703125" style="4" customWidth="1"/>
    <col min="11318" max="11520" width="9.140625" style="4"/>
    <col min="11521" max="11521" width="4" style="4" customWidth="1"/>
    <col min="11522" max="11522" width="29.5703125" style="4" customWidth="1"/>
    <col min="11523" max="11523" width="16.5703125" style="4" customWidth="1"/>
    <col min="11524" max="11524" width="27.7109375" style="4" customWidth="1"/>
    <col min="11525" max="11525" width="4" style="4" customWidth="1"/>
    <col min="11526" max="11556" width="4.7109375" style="4" customWidth="1"/>
    <col min="11557" max="11557" width="7.7109375" style="4" customWidth="1"/>
    <col min="11558" max="11559" width="4.7109375" style="4" customWidth="1"/>
    <col min="11560" max="11560" width="8.85546875" style="4" customWidth="1"/>
    <col min="11561" max="11561" width="6.140625" style="4" customWidth="1"/>
    <col min="11562" max="11562" width="6.28515625" style="4" customWidth="1"/>
    <col min="11563" max="11565" width="4.7109375" style="4" customWidth="1"/>
    <col min="11566" max="11566" width="4.85546875" style="4" customWidth="1"/>
    <col min="11567" max="11567" width="7" style="4" customWidth="1"/>
    <col min="11568" max="11568" width="6.28515625" style="4" customWidth="1"/>
    <col min="11569" max="11572" width="4.7109375" style="4" customWidth="1"/>
    <col min="11573" max="11573" width="9.5703125" style="4" customWidth="1"/>
    <col min="11574" max="11776" width="9.140625" style="4"/>
    <col min="11777" max="11777" width="4" style="4" customWidth="1"/>
    <col min="11778" max="11778" width="29.5703125" style="4" customWidth="1"/>
    <col min="11779" max="11779" width="16.5703125" style="4" customWidth="1"/>
    <col min="11780" max="11780" width="27.7109375" style="4" customWidth="1"/>
    <col min="11781" max="11781" width="4" style="4" customWidth="1"/>
    <col min="11782" max="11812" width="4.7109375" style="4" customWidth="1"/>
    <col min="11813" max="11813" width="7.7109375" style="4" customWidth="1"/>
    <col min="11814" max="11815" width="4.7109375" style="4" customWidth="1"/>
    <col min="11816" max="11816" width="8.85546875" style="4" customWidth="1"/>
    <col min="11817" max="11817" width="6.140625" style="4" customWidth="1"/>
    <col min="11818" max="11818" width="6.28515625" style="4" customWidth="1"/>
    <col min="11819" max="11821" width="4.7109375" style="4" customWidth="1"/>
    <col min="11822" max="11822" width="4.85546875" style="4" customWidth="1"/>
    <col min="11823" max="11823" width="7" style="4" customWidth="1"/>
    <col min="11824" max="11824" width="6.28515625" style="4" customWidth="1"/>
    <col min="11825" max="11828" width="4.7109375" style="4" customWidth="1"/>
    <col min="11829" max="11829" width="9.5703125" style="4" customWidth="1"/>
    <col min="11830" max="12032" width="9.140625" style="4"/>
    <col min="12033" max="12033" width="4" style="4" customWidth="1"/>
    <col min="12034" max="12034" width="29.5703125" style="4" customWidth="1"/>
    <col min="12035" max="12035" width="16.5703125" style="4" customWidth="1"/>
    <col min="12036" max="12036" width="27.7109375" style="4" customWidth="1"/>
    <col min="12037" max="12037" width="4" style="4" customWidth="1"/>
    <col min="12038" max="12068" width="4.7109375" style="4" customWidth="1"/>
    <col min="12069" max="12069" width="7.7109375" style="4" customWidth="1"/>
    <col min="12070" max="12071" width="4.7109375" style="4" customWidth="1"/>
    <col min="12072" max="12072" width="8.85546875" style="4" customWidth="1"/>
    <col min="12073" max="12073" width="6.140625" style="4" customWidth="1"/>
    <col min="12074" max="12074" width="6.28515625" style="4" customWidth="1"/>
    <col min="12075" max="12077" width="4.7109375" style="4" customWidth="1"/>
    <col min="12078" max="12078" width="4.85546875" style="4" customWidth="1"/>
    <col min="12079" max="12079" width="7" style="4" customWidth="1"/>
    <col min="12080" max="12080" width="6.28515625" style="4" customWidth="1"/>
    <col min="12081" max="12084" width="4.7109375" style="4" customWidth="1"/>
    <col min="12085" max="12085" width="9.5703125" style="4" customWidth="1"/>
    <col min="12086" max="12288" width="9.140625" style="4"/>
    <col min="12289" max="12289" width="4" style="4" customWidth="1"/>
    <col min="12290" max="12290" width="29.5703125" style="4" customWidth="1"/>
    <col min="12291" max="12291" width="16.5703125" style="4" customWidth="1"/>
    <col min="12292" max="12292" width="27.7109375" style="4" customWidth="1"/>
    <col min="12293" max="12293" width="4" style="4" customWidth="1"/>
    <col min="12294" max="12324" width="4.7109375" style="4" customWidth="1"/>
    <col min="12325" max="12325" width="7.7109375" style="4" customWidth="1"/>
    <col min="12326" max="12327" width="4.7109375" style="4" customWidth="1"/>
    <col min="12328" max="12328" width="8.85546875" style="4" customWidth="1"/>
    <col min="12329" max="12329" width="6.140625" style="4" customWidth="1"/>
    <col min="12330" max="12330" width="6.28515625" style="4" customWidth="1"/>
    <col min="12331" max="12333" width="4.7109375" style="4" customWidth="1"/>
    <col min="12334" max="12334" width="4.85546875" style="4" customWidth="1"/>
    <col min="12335" max="12335" width="7" style="4" customWidth="1"/>
    <col min="12336" max="12336" width="6.28515625" style="4" customWidth="1"/>
    <col min="12337" max="12340" width="4.7109375" style="4" customWidth="1"/>
    <col min="12341" max="12341" width="9.5703125" style="4" customWidth="1"/>
    <col min="12342" max="12544" width="9.140625" style="4"/>
    <col min="12545" max="12545" width="4" style="4" customWidth="1"/>
    <col min="12546" max="12546" width="29.5703125" style="4" customWidth="1"/>
    <col min="12547" max="12547" width="16.5703125" style="4" customWidth="1"/>
    <col min="12548" max="12548" width="27.7109375" style="4" customWidth="1"/>
    <col min="12549" max="12549" width="4" style="4" customWidth="1"/>
    <col min="12550" max="12580" width="4.7109375" style="4" customWidth="1"/>
    <col min="12581" max="12581" width="7.7109375" style="4" customWidth="1"/>
    <col min="12582" max="12583" width="4.7109375" style="4" customWidth="1"/>
    <col min="12584" max="12584" width="8.85546875" style="4" customWidth="1"/>
    <col min="12585" max="12585" width="6.140625" style="4" customWidth="1"/>
    <col min="12586" max="12586" width="6.28515625" style="4" customWidth="1"/>
    <col min="12587" max="12589" width="4.7109375" style="4" customWidth="1"/>
    <col min="12590" max="12590" width="4.85546875" style="4" customWidth="1"/>
    <col min="12591" max="12591" width="7" style="4" customWidth="1"/>
    <col min="12592" max="12592" width="6.28515625" style="4" customWidth="1"/>
    <col min="12593" max="12596" width="4.7109375" style="4" customWidth="1"/>
    <col min="12597" max="12597" width="9.5703125" style="4" customWidth="1"/>
    <col min="12598" max="12800" width="9.140625" style="4"/>
    <col min="12801" max="12801" width="4" style="4" customWidth="1"/>
    <col min="12802" max="12802" width="29.5703125" style="4" customWidth="1"/>
    <col min="12803" max="12803" width="16.5703125" style="4" customWidth="1"/>
    <col min="12804" max="12804" width="27.7109375" style="4" customWidth="1"/>
    <col min="12805" max="12805" width="4" style="4" customWidth="1"/>
    <col min="12806" max="12836" width="4.7109375" style="4" customWidth="1"/>
    <col min="12837" max="12837" width="7.7109375" style="4" customWidth="1"/>
    <col min="12838" max="12839" width="4.7109375" style="4" customWidth="1"/>
    <col min="12840" max="12840" width="8.85546875" style="4" customWidth="1"/>
    <col min="12841" max="12841" width="6.140625" style="4" customWidth="1"/>
    <col min="12842" max="12842" width="6.28515625" style="4" customWidth="1"/>
    <col min="12843" max="12845" width="4.7109375" style="4" customWidth="1"/>
    <col min="12846" max="12846" width="4.85546875" style="4" customWidth="1"/>
    <col min="12847" max="12847" width="7" style="4" customWidth="1"/>
    <col min="12848" max="12848" width="6.28515625" style="4" customWidth="1"/>
    <col min="12849" max="12852" width="4.7109375" style="4" customWidth="1"/>
    <col min="12853" max="12853" width="9.5703125" style="4" customWidth="1"/>
    <col min="12854" max="13056" width="9.140625" style="4"/>
    <col min="13057" max="13057" width="4" style="4" customWidth="1"/>
    <col min="13058" max="13058" width="29.5703125" style="4" customWidth="1"/>
    <col min="13059" max="13059" width="16.5703125" style="4" customWidth="1"/>
    <col min="13060" max="13060" width="27.7109375" style="4" customWidth="1"/>
    <col min="13061" max="13061" width="4" style="4" customWidth="1"/>
    <col min="13062" max="13092" width="4.7109375" style="4" customWidth="1"/>
    <col min="13093" max="13093" width="7.7109375" style="4" customWidth="1"/>
    <col min="13094" max="13095" width="4.7109375" style="4" customWidth="1"/>
    <col min="13096" max="13096" width="8.85546875" style="4" customWidth="1"/>
    <col min="13097" max="13097" width="6.140625" style="4" customWidth="1"/>
    <col min="13098" max="13098" width="6.28515625" style="4" customWidth="1"/>
    <col min="13099" max="13101" width="4.7109375" style="4" customWidth="1"/>
    <col min="13102" max="13102" width="4.85546875" style="4" customWidth="1"/>
    <col min="13103" max="13103" width="7" style="4" customWidth="1"/>
    <col min="13104" max="13104" width="6.28515625" style="4" customWidth="1"/>
    <col min="13105" max="13108" width="4.7109375" style="4" customWidth="1"/>
    <col min="13109" max="13109" width="9.5703125" style="4" customWidth="1"/>
    <col min="13110" max="13312" width="9.140625" style="4"/>
    <col min="13313" max="13313" width="4" style="4" customWidth="1"/>
    <col min="13314" max="13314" width="29.5703125" style="4" customWidth="1"/>
    <col min="13315" max="13315" width="16.5703125" style="4" customWidth="1"/>
    <col min="13316" max="13316" width="27.7109375" style="4" customWidth="1"/>
    <col min="13317" max="13317" width="4" style="4" customWidth="1"/>
    <col min="13318" max="13348" width="4.7109375" style="4" customWidth="1"/>
    <col min="13349" max="13349" width="7.7109375" style="4" customWidth="1"/>
    <col min="13350" max="13351" width="4.7109375" style="4" customWidth="1"/>
    <col min="13352" max="13352" width="8.85546875" style="4" customWidth="1"/>
    <col min="13353" max="13353" width="6.140625" style="4" customWidth="1"/>
    <col min="13354" max="13354" width="6.28515625" style="4" customWidth="1"/>
    <col min="13355" max="13357" width="4.7109375" style="4" customWidth="1"/>
    <col min="13358" max="13358" width="4.85546875" style="4" customWidth="1"/>
    <col min="13359" max="13359" width="7" style="4" customWidth="1"/>
    <col min="13360" max="13360" width="6.28515625" style="4" customWidth="1"/>
    <col min="13361" max="13364" width="4.7109375" style="4" customWidth="1"/>
    <col min="13365" max="13365" width="9.5703125" style="4" customWidth="1"/>
    <col min="13366" max="13568" width="9.140625" style="4"/>
    <col min="13569" max="13569" width="4" style="4" customWidth="1"/>
    <col min="13570" max="13570" width="29.5703125" style="4" customWidth="1"/>
    <col min="13571" max="13571" width="16.5703125" style="4" customWidth="1"/>
    <col min="13572" max="13572" width="27.7109375" style="4" customWidth="1"/>
    <col min="13573" max="13573" width="4" style="4" customWidth="1"/>
    <col min="13574" max="13604" width="4.7109375" style="4" customWidth="1"/>
    <col min="13605" max="13605" width="7.7109375" style="4" customWidth="1"/>
    <col min="13606" max="13607" width="4.7109375" style="4" customWidth="1"/>
    <col min="13608" max="13608" width="8.85546875" style="4" customWidth="1"/>
    <col min="13609" max="13609" width="6.140625" style="4" customWidth="1"/>
    <col min="13610" max="13610" width="6.28515625" style="4" customWidth="1"/>
    <col min="13611" max="13613" width="4.7109375" style="4" customWidth="1"/>
    <col min="13614" max="13614" width="4.85546875" style="4" customWidth="1"/>
    <col min="13615" max="13615" width="7" style="4" customWidth="1"/>
    <col min="13616" max="13616" width="6.28515625" style="4" customWidth="1"/>
    <col min="13617" max="13620" width="4.7109375" style="4" customWidth="1"/>
    <col min="13621" max="13621" width="9.5703125" style="4" customWidth="1"/>
    <col min="13622" max="13824" width="9.140625" style="4"/>
    <col min="13825" max="13825" width="4" style="4" customWidth="1"/>
    <col min="13826" max="13826" width="29.5703125" style="4" customWidth="1"/>
    <col min="13827" max="13827" width="16.5703125" style="4" customWidth="1"/>
    <col min="13828" max="13828" width="27.7109375" style="4" customWidth="1"/>
    <col min="13829" max="13829" width="4" style="4" customWidth="1"/>
    <col min="13830" max="13860" width="4.7109375" style="4" customWidth="1"/>
    <col min="13861" max="13861" width="7.7109375" style="4" customWidth="1"/>
    <col min="13862" max="13863" width="4.7109375" style="4" customWidth="1"/>
    <col min="13864" max="13864" width="8.85546875" style="4" customWidth="1"/>
    <col min="13865" max="13865" width="6.140625" style="4" customWidth="1"/>
    <col min="13866" max="13866" width="6.28515625" style="4" customWidth="1"/>
    <col min="13867" max="13869" width="4.7109375" style="4" customWidth="1"/>
    <col min="13870" max="13870" width="4.85546875" style="4" customWidth="1"/>
    <col min="13871" max="13871" width="7" style="4" customWidth="1"/>
    <col min="13872" max="13872" width="6.28515625" style="4" customWidth="1"/>
    <col min="13873" max="13876" width="4.7109375" style="4" customWidth="1"/>
    <col min="13877" max="13877" width="9.5703125" style="4" customWidth="1"/>
    <col min="13878" max="14080" width="9.140625" style="4"/>
    <col min="14081" max="14081" width="4" style="4" customWidth="1"/>
    <col min="14082" max="14082" width="29.5703125" style="4" customWidth="1"/>
    <col min="14083" max="14083" width="16.5703125" style="4" customWidth="1"/>
    <col min="14084" max="14084" width="27.7109375" style="4" customWidth="1"/>
    <col min="14085" max="14085" width="4" style="4" customWidth="1"/>
    <col min="14086" max="14116" width="4.7109375" style="4" customWidth="1"/>
    <col min="14117" max="14117" width="7.7109375" style="4" customWidth="1"/>
    <col min="14118" max="14119" width="4.7109375" style="4" customWidth="1"/>
    <col min="14120" max="14120" width="8.85546875" style="4" customWidth="1"/>
    <col min="14121" max="14121" width="6.140625" style="4" customWidth="1"/>
    <col min="14122" max="14122" width="6.28515625" style="4" customWidth="1"/>
    <col min="14123" max="14125" width="4.7109375" style="4" customWidth="1"/>
    <col min="14126" max="14126" width="4.85546875" style="4" customWidth="1"/>
    <col min="14127" max="14127" width="7" style="4" customWidth="1"/>
    <col min="14128" max="14128" width="6.28515625" style="4" customWidth="1"/>
    <col min="14129" max="14132" width="4.7109375" style="4" customWidth="1"/>
    <col min="14133" max="14133" width="9.5703125" style="4" customWidth="1"/>
    <col min="14134" max="14336" width="9.140625" style="4"/>
    <col min="14337" max="14337" width="4" style="4" customWidth="1"/>
    <col min="14338" max="14338" width="29.5703125" style="4" customWidth="1"/>
    <col min="14339" max="14339" width="16.5703125" style="4" customWidth="1"/>
    <col min="14340" max="14340" width="27.7109375" style="4" customWidth="1"/>
    <col min="14341" max="14341" width="4" style="4" customWidth="1"/>
    <col min="14342" max="14372" width="4.7109375" style="4" customWidth="1"/>
    <col min="14373" max="14373" width="7.7109375" style="4" customWidth="1"/>
    <col min="14374" max="14375" width="4.7109375" style="4" customWidth="1"/>
    <col min="14376" max="14376" width="8.85546875" style="4" customWidth="1"/>
    <col min="14377" max="14377" width="6.140625" style="4" customWidth="1"/>
    <col min="14378" max="14378" width="6.28515625" style="4" customWidth="1"/>
    <col min="14379" max="14381" width="4.7109375" style="4" customWidth="1"/>
    <col min="14382" max="14382" width="4.85546875" style="4" customWidth="1"/>
    <col min="14383" max="14383" width="7" style="4" customWidth="1"/>
    <col min="14384" max="14384" width="6.28515625" style="4" customWidth="1"/>
    <col min="14385" max="14388" width="4.7109375" style="4" customWidth="1"/>
    <col min="14389" max="14389" width="9.5703125" style="4" customWidth="1"/>
    <col min="14390" max="14592" width="9.140625" style="4"/>
    <col min="14593" max="14593" width="4" style="4" customWidth="1"/>
    <col min="14594" max="14594" width="29.5703125" style="4" customWidth="1"/>
    <col min="14595" max="14595" width="16.5703125" style="4" customWidth="1"/>
    <col min="14596" max="14596" width="27.7109375" style="4" customWidth="1"/>
    <col min="14597" max="14597" width="4" style="4" customWidth="1"/>
    <col min="14598" max="14628" width="4.7109375" style="4" customWidth="1"/>
    <col min="14629" max="14629" width="7.7109375" style="4" customWidth="1"/>
    <col min="14630" max="14631" width="4.7109375" style="4" customWidth="1"/>
    <col min="14632" max="14632" width="8.85546875" style="4" customWidth="1"/>
    <col min="14633" max="14633" width="6.140625" style="4" customWidth="1"/>
    <col min="14634" max="14634" width="6.28515625" style="4" customWidth="1"/>
    <col min="14635" max="14637" width="4.7109375" style="4" customWidth="1"/>
    <col min="14638" max="14638" width="4.85546875" style="4" customWidth="1"/>
    <col min="14639" max="14639" width="7" style="4" customWidth="1"/>
    <col min="14640" max="14640" width="6.28515625" style="4" customWidth="1"/>
    <col min="14641" max="14644" width="4.7109375" style="4" customWidth="1"/>
    <col min="14645" max="14645" width="9.5703125" style="4" customWidth="1"/>
    <col min="14646" max="14848" width="9.140625" style="4"/>
    <col min="14849" max="14849" width="4" style="4" customWidth="1"/>
    <col min="14850" max="14850" width="29.5703125" style="4" customWidth="1"/>
    <col min="14851" max="14851" width="16.5703125" style="4" customWidth="1"/>
    <col min="14852" max="14852" width="27.7109375" style="4" customWidth="1"/>
    <col min="14853" max="14853" width="4" style="4" customWidth="1"/>
    <col min="14854" max="14884" width="4.7109375" style="4" customWidth="1"/>
    <col min="14885" max="14885" width="7.7109375" style="4" customWidth="1"/>
    <col min="14886" max="14887" width="4.7109375" style="4" customWidth="1"/>
    <col min="14888" max="14888" width="8.85546875" style="4" customWidth="1"/>
    <col min="14889" max="14889" width="6.140625" style="4" customWidth="1"/>
    <col min="14890" max="14890" width="6.28515625" style="4" customWidth="1"/>
    <col min="14891" max="14893" width="4.7109375" style="4" customWidth="1"/>
    <col min="14894" max="14894" width="4.85546875" style="4" customWidth="1"/>
    <col min="14895" max="14895" width="7" style="4" customWidth="1"/>
    <col min="14896" max="14896" width="6.28515625" style="4" customWidth="1"/>
    <col min="14897" max="14900" width="4.7109375" style="4" customWidth="1"/>
    <col min="14901" max="14901" width="9.5703125" style="4" customWidth="1"/>
    <col min="14902" max="15104" width="9.140625" style="4"/>
    <col min="15105" max="15105" width="4" style="4" customWidth="1"/>
    <col min="15106" max="15106" width="29.5703125" style="4" customWidth="1"/>
    <col min="15107" max="15107" width="16.5703125" style="4" customWidth="1"/>
    <col min="15108" max="15108" width="27.7109375" style="4" customWidth="1"/>
    <col min="15109" max="15109" width="4" style="4" customWidth="1"/>
    <col min="15110" max="15140" width="4.7109375" style="4" customWidth="1"/>
    <col min="15141" max="15141" width="7.7109375" style="4" customWidth="1"/>
    <col min="15142" max="15143" width="4.7109375" style="4" customWidth="1"/>
    <col min="15144" max="15144" width="8.85546875" style="4" customWidth="1"/>
    <col min="15145" max="15145" width="6.140625" style="4" customWidth="1"/>
    <col min="15146" max="15146" width="6.28515625" style="4" customWidth="1"/>
    <col min="15147" max="15149" width="4.7109375" style="4" customWidth="1"/>
    <col min="15150" max="15150" width="4.85546875" style="4" customWidth="1"/>
    <col min="15151" max="15151" width="7" style="4" customWidth="1"/>
    <col min="15152" max="15152" width="6.28515625" style="4" customWidth="1"/>
    <col min="15153" max="15156" width="4.7109375" style="4" customWidth="1"/>
    <col min="15157" max="15157" width="9.5703125" style="4" customWidth="1"/>
    <col min="15158" max="15360" width="9.140625" style="4"/>
    <col min="15361" max="15361" width="4" style="4" customWidth="1"/>
    <col min="15362" max="15362" width="29.5703125" style="4" customWidth="1"/>
    <col min="15363" max="15363" width="16.5703125" style="4" customWidth="1"/>
    <col min="15364" max="15364" width="27.7109375" style="4" customWidth="1"/>
    <col min="15365" max="15365" width="4" style="4" customWidth="1"/>
    <col min="15366" max="15396" width="4.7109375" style="4" customWidth="1"/>
    <col min="15397" max="15397" width="7.7109375" style="4" customWidth="1"/>
    <col min="15398" max="15399" width="4.7109375" style="4" customWidth="1"/>
    <col min="15400" max="15400" width="8.85546875" style="4" customWidth="1"/>
    <col min="15401" max="15401" width="6.140625" style="4" customWidth="1"/>
    <col min="15402" max="15402" width="6.28515625" style="4" customWidth="1"/>
    <col min="15403" max="15405" width="4.7109375" style="4" customWidth="1"/>
    <col min="15406" max="15406" width="4.85546875" style="4" customWidth="1"/>
    <col min="15407" max="15407" width="7" style="4" customWidth="1"/>
    <col min="15408" max="15408" width="6.28515625" style="4" customWidth="1"/>
    <col min="15409" max="15412" width="4.7109375" style="4" customWidth="1"/>
    <col min="15413" max="15413" width="9.5703125" style="4" customWidth="1"/>
    <col min="15414" max="15616" width="9.140625" style="4"/>
    <col min="15617" max="15617" width="4" style="4" customWidth="1"/>
    <col min="15618" max="15618" width="29.5703125" style="4" customWidth="1"/>
    <col min="15619" max="15619" width="16.5703125" style="4" customWidth="1"/>
    <col min="15620" max="15620" width="27.7109375" style="4" customWidth="1"/>
    <col min="15621" max="15621" width="4" style="4" customWidth="1"/>
    <col min="15622" max="15652" width="4.7109375" style="4" customWidth="1"/>
    <col min="15653" max="15653" width="7.7109375" style="4" customWidth="1"/>
    <col min="15654" max="15655" width="4.7109375" style="4" customWidth="1"/>
    <col min="15656" max="15656" width="8.85546875" style="4" customWidth="1"/>
    <col min="15657" max="15657" width="6.140625" style="4" customWidth="1"/>
    <col min="15658" max="15658" width="6.28515625" style="4" customWidth="1"/>
    <col min="15659" max="15661" width="4.7109375" style="4" customWidth="1"/>
    <col min="15662" max="15662" width="4.85546875" style="4" customWidth="1"/>
    <col min="15663" max="15663" width="7" style="4" customWidth="1"/>
    <col min="15664" max="15664" width="6.28515625" style="4" customWidth="1"/>
    <col min="15665" max="15668" width="4.7109375" style="4" customWidth="1"/>
    <col min="15669" max="15669" width="9.5703125" style="4" customWidth="1"/>
    <col min="15670" max="15872" width="9.140625" style="4"/>
    <col min="15873" max="15873" width="4" style="4" customWidth="1"/>
    <col min="15874" max="15874" width="29.5703125" style="4" customWidth="1"/>
    <col min="15875" max="15875" width="16.5703125" style="4" customWidth="1"/>
    <col min="15876" max="15876" width="27.7109375" style="4" customWidth="1"/>
    <col min="15877" max="15877" width="4" style="4" customWidth="1"/>
    <col min="15878" max="15908" width="4.7109375" style="4" customWidth="1"/>
    <col min="15909" max="15909" width="7.7109375" style="4" customWidth="1"/>
    <col min="15910" max="15911" width="4.7109375" style="4" customWidth="1"/>
    <col min="15912" max="15912" width="8.85546875" style="4" customWidth="1"/>
    <col min="15913" max="15913" width="6.140625" style="4" customWidth="1"/>
    <col min="15914" max="15914" width="6.28515625" style="4" customWidth="1"/>
    <col min="15915" max="15917" width="4.7109375" style="4" customWidth="1"/>
    <col min="15918" max="15918" width="4.85546875" style="4" customWidth="1"/>
    <col min="15919" max="15919" width="7" style="4" customWidth="1"/>
    <col min="15920" max="15920" width="6.28515625" style="4" customWidth="1"/>
    <col min="15921" max="15924" width="4.7109375" style="4" customWidth="1"/>
    <col min="15925" max="15925" width="9.5703125" style="4" customWidth="1"/>
    <col min="15926" max="16128" width="9.140625" style="4"/>
    <col min="16129" max="16129" width="4" style="4" customWidth="1"/>
    <col min="16130" max="16130" width="29.5703125" style="4" customWidth="1"/>
    <col min="16131" max="16131" width="16.5703125" style="4" customWidth="1"/>
    <col min="16132" max="16132" width="27.7109375" style="4" customWidth="1"/>
    <col min="16133" max="16133" width="4" style="4" customWidth="1"/>
    <col min="16134" max="16164" width="4.7109375" style="4" customWidth="1"/>
    <col min="16165" max="16165" width="7.7109375" style="4" customWidth="1"/>
    <col min="16166" max="16167" width="4.7109375" style="4" customWidth="1"/>
    <col min="16168" max="16168" width="8.85546875" style="4" customWidth="1"/>
    <col min="16169" max="16169" width="6.140625" style="4" customWidth="1"/>
    <col min="16170" max="16170" width="6.28515625" style="4" customWidth="1"/>
    <col min="16171" max="16173" width="4.7109375" style="4" customWidth="1"/>
    <col min="16174" max="16174" width="4.85546875" style="4" customWidth="1"/>
    <col min="16175" max="16175" width="7" style="4" customWidth="1"/>
    <col min="16176" max="16176" width="6.28515625" style="4" customWidth="1"/>
    <col min="16177" max="16180" width="4.7109375" style="4" customWidth="1"/>
    <col min="16181" max="16181" width="9.5703125" style="4" customWidth="1"/>
    <col min="16182" max="16384" width="9.140625" style="4"/>
  </cols>
  <sheetData>
    <row r="2" spans="1:53" ht="12.75" customHeight="1" x14ac:dyDescent="0.25">
      <c r="A2" s="77" t="s">
        <v>383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AE2" s="78" t="s">
        <v>384</v>
      </c>
      <c r="AF2" s="79"/>
      <c r="AG2" s="79"/>
      <c r="AH2" s="79"/>
      <c r="AI2" s="79"/>
      <c r="AJ2" s="80"/>
      <c r="AL2" s="81" t="s">
        <v>385</v>
      </c>
      <c r="AM2" s="82"/>
      <c r="AN2" s="83"/>
      <c r="AO2" s="81" t="s">
        <v>386</v>
      </c>
      <c r="AP2" s="82"/>
      <c r="AQ2" s="83"/>
    </row>
    <row r="3" spans="1:53" ht="12.75" customHeight="1" x14ac:dyDescent="0.2">
      <c r="D3" s="7" t="s">
        <v>387</v>
      </c>
      <c r="E3" s="8"/>
      <c r="AE3" s="78" t="s">
        <v>388</v>
      </c>
      <c r="AF3" s="79"/>
      <c r="AG3" s="80"/>
      <c r="AH3" s="87" t="s">
        <v>389</v>
      </c>
      <c r="AI3" s="88"/>
      <c r="AJ3" s="89"/>
      <c r="AL3" s="84"/>
      <c r="AM3" s="85"/>
      <c r="AN3" s="86"/>
      <c r="AO3" s="84"/>
      <c r="AP3" s="85"/>
      <c r="AQ3" s="86"/>
    </row>
    <row r="4" spans="1:53" ht="13.5" customHeight="1" x14ac:dyDescent="0.25">
      <c r="A4" s="9"/>
      <c r="B4" s="9"/>
      <c r="C4" s="10"/>
      <c r="D4" s="9"/>
      <c r="E4" s="9"/>
      <c r="F4" s="9"/>
      <c r="G4" s="9"/>
      <c r="H4" s="9"/>
      <c r="I4" s="9"/>
      <c r="J4" s="11"/>
      <c r="K4" s="11"/>
      <c r="L4" s="11"/>
      <c r="M4" s="11"/>
      <c r="N4" s="11"/>
      <c r="O4" s="11"/>
      <c r="P4" s="12"/>
      <c r="Q4" s="12"/>
      <c r="R4" s="12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112">
        <v>43497</v>
      </c>
      <c r="AF4" s="113"/>
      <c r="AG4" s="114"/>
      <c r="AH4" s="112">
        <v>43524</v>
      </c>
      <c r="AI4" s="113"/>
      <c r="AJ4" s="114"/>
      <c r="AK4" s="9"/>
      <c r="AL4" s="115"/>
      <c r="AM4" s="116"/>
      <c r="AN4" s="117"/>
      <c r="AO4" s="118">
        <f ca="1">TODAY()</f>
        <v>43515</v>
      </c>
      <c r="AP4" s="119"/>
      <c r="AQ4" s="120"/>
    </row>
    <row r="5" spans="1:53" x14ac:dyDescent="0.2">
      <c r="A5" s="121" t="s">
        <v>390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3"/>
      <c r="Q5" s="13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53" ht="12.75" customHeight="1" x14ac:dyDescent="0.25">
      <c r="A6" s="122" t="s">
        <v>391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"/>
      <c r="Q6" s="12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K6" s="9"/>
    </row>
    <row r="7" spans="1:53" ht="16.5" customHeight="1" x14ac:dyDescent="0.25">
      <c r="A7" s="9"/>
      <c r="B7" s="14"/>
      <c r="C7" s="15"/>
      <c r="D7" s="9"/>
      <c r="E7" s="9"/>
      <c r="F7" s="9"/>
      <c r="G7" s="9"/>
      <c r="H7" s="9"/>
      <c r="I7" s="100" t="s">
        <v>392</v>
      </c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6"/>
      <c r="W7" s="16"/>
      <c r="X7" s="16"/>
      <c r="Y7" s="16"/>
      <c r="Z7" s="16"/>
      <c r="AA7" s="16"/>
      <c r="AB7" s="16"/>
      <c r="AC7" s="16"/>
      <c r="AD7" s="16"/>
      <c r="AE7" s="17"/>
      <c r="AF7" s="17"/>
      <c r="AG7" s="17"/>
      <c r="AH7" s="17"/>
      <c r="AI7" s="17"/>
      <c r="AJ7" s="17"/>
      <c r="AK7" s="17"/>
      <c r="AQ7" s="18"/>
      <c r="AR7" s="18"/>
      <c r="AS7" s="18"/>
      <c r="AT7" s="18"/>
      <c r="AU7" s="18"/>
      <c r="AV7" s="18"/>
      <c r="AW7" s="18"/>
      <c r="AX7" s="18"/>
      <c r="AY7" s="18"/>
      <c r="AZ7" s="18"/>
    </row>
    <row r="8" spans="1:53" ht="18" customHeight="1" x14ac:dyDescent="0.25">
      <c r="A8" s="9"/>
      <c r="B8" s="9"/>
      <c r="C8" s="10"/>
      <c r="D8" s="9"/>
      <c r="E8" s="9"/>
      <c r="F8" s="14"/>
      <c r="G8" s="14"/>
      <c r="H8" s="101" t="s">
        <v>393</v>
      </c>
      <c r="I8" s="101"/>
      <c r="J8" s="101"/>
      <c r="K8" s="101"/>
      <c r="L8" s="101"/>
      <c r="M8" s="101"/>
      <c r="N8" s="101"/>
      <c r="O8" s="101"/>
      <c r="P8" s="101"/>
      <c r="Q8" s="101"/>
      <c r="R8" s="102" t="s">
        <v>394</v>
      </c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7"/>
      <c r="AM8" s="17"/>
      <c r="AN8" s="17"/>
      <c r="AO8" s="17"/>
      <c r="AP8" s="17"/>
      <c r="AQ8" s="18"/>
      <c r="AR8" s="18"/>
      <c r="AS8" s="18"/>
      <c r="AT8" s="18"/>
      <c r="AU8" s="18"/>
      <c r="AV8" s="18"/>
      <c r="AW8" s="18"/>
      <c r="AX8" s="18"/>
      <c r="AY8" s="18"/>
      <c r="AZ8" s="18"/>
    </row>
    <row r="9" spans="1:53" ht="13.5" thickBot="1" x14ac:dyDescent="0.3"/>
    <row r="10" spans="1:53" s="19" customFormat="1" ht="19.5" customHeight="1" thickBot="1" x14ac:dyDescent="0.3">
      <c r="A10" s="103" t="s">
        <v>395</v>
      </c>
      <c r="B10" s="103" t="s">
        <v>396</v>
      </c>
      <c r="C10" s="105" t="s">
        <v>397</v>
      </c>
      <c r="D10" s="103" t="s">
        <v>398</v>
      </c>
      <c r="E10" s="107" t="s">
        <v>399</v>
      </c>
      <c r="F10" s="109" t="s">
        <v>400</v>
      </c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10" t="s">
        <v>401</v>
      </c>
      <c r="AL10" s="158" t="s">
        <v>402</v>
      </c>
      <c r="AM10" s="92" t="s">
        <v>403</v>
      </c>
      <c r="AN10" s="160" t="s">
        <v>404</v>
      </c>
      <c r="AO10" s="92" t="s">
        <v>405</v>
      </c>
      <c r="AP10" s="90" t="s">
        <v>406</v>
      </c>
      <c r="AQ10" s="92" t="s">
        <v>407</v>
      </c>
      <c r="AR10" s="90" t="s">
        <v>408</v>
      </c>
      <c r="AS10" s="90" t="s">
        <v>409</v>
      </c>
      <c r="AT10" s="90" t="s">
        <v>410</v>
      </c>
      <c r="AU10" s="90" t="s">
        <v>411</v>
      </c>
      <c r="AV10" s="90" t="s">
        <v>412</v>
      </c>
      <c r="AW10" s="90" t="s">
        <v>413</v>
      </c>
      <c r="AX10" s="90" t="s">
        <v>414</v>
      </c>
      <c r="AY10" s="90" t="s">
        <v>415</v>
      </c>
      <c r="AZ10" s="90" t="s">
        <v>416</v>
      </c>
      <c r="BA10" s="138" t="s">
        <v>417</v>
      </c>
    </row>
    <row r="11" spans="1:53" s="19" customFormat="1" ht="146.44999999999999" customHeight="1" thickBot="1" x14ac:dyDescent="0.3">
      <c r="A11" s="104"/>
      <c r="B11" s="104"/>
      <c r="C11" s="106"/>
      <c r="D11" s="104"/>
      <c r="E11" s="108"/>
      <c r="F11" s="20">
        <v>1</v>
      </c>
      <c r="G11" s="21">
        <v>2</v>
      </c>
      <c r="H11" s="21">
        <v>3</v>
      </c>
      <c r="I11" s="21">
        <v>4</v>
      </c>
      <c r="J11" s="21">
        <v>5</v>
      </c>
      <c r="K11" s="21">
        <v>6</v>
      </c>
      <c r="L11" s="21">
        <v>7</v>
      </c>
      <c r="M11" s="21">
        <v>8</v>
      </c>
      <c r="N11" s="21">
        <v>9</v>
      </c>
      <c r="O11" s="21">
        <v>10</v>
      </c>
      <c r="P11" s="21">
        <v>11</v>
      </c>
      <c r="Q11" s="21">
        <v>12</v>
      </c>
      <c r="R11" s="21">
        <v>13</v>
      </c>
      <c r="S11" s="21">
        <v>14</v>
      </c>
      <c r="T11" s="21">
        <v>15</v>
      </c>
      <c r="U11" s="21">
        <v>16</v>
      </c>
      <c r="V11" s="21">
        <v>17</v>
      </c>
      <c r="W11" s="21">
        <v>18</v>
      </c>
      <c r="X11" s="21">
        <v>19</v>
      </c>
      <c r="Y11" s="21">
        <v>20</v>
      </c>
      <c r="Z11" s="21">
        <v>21</v>
      </c>
      <c r="AA11" s="21">
        <v>22</v>
      </c>
      <c r="AB11" s="21">
        <v>23</v>
      </c>
      <c r="AC11" s="21">
        <v>24</v>
      </c>
      <c r="AD11" s="21">
        <v>25</v>
      </c>
      <c r="AE11" s="21">
        <v>26</v>
      </c>
      <c r="AF11" s="21">
        <v>27</v>
      </c>
      <c r="AG11" s="21">
        <v>28</v>
      </c>
      <c r="AH11" s="21"/>
      <c r="AI11" s="21"/>
      <c r="AJ11" s="22"/>
      <c r="AK11" s="111"/>
      <c r="AL11" s="159"/>
      <c r="AM11" s="93"/>
      <c r="AN11" s="161"/>
      <c r="AO11" s="93"/>
      <c r="AP11" s="91"/>
      <c r="AQ11" s="93"/>
      <c r="AR11" s="91"/>
      <c r="AS11" s="91"/>
      <c r="AT11" s="91"/>
      <c r="AU11" s="91"/>
      <c r="AV11" s="91"/>
      <c r="AW11" s="91"/>
      <c r="AX11" s="91"/>
      <c r="AY11" s="91"/>
      <c r="AZ11" s="91"/>
      <c r="BA11" s="139"/>
    </row>
    <row r="12" spans="1:53" s="19" customFormat="1" ht="35.25" customHeight="1" thickBot="1" x14ac:dyDescent="0.3">
      <c r="A12" s="23"/>
      <c r="B12" s="24"/>
      <c r="C12" s="25"/>
      <c r="D12" s="24"/>
      <c r="E12" s="23"/>
      <c r="F12" s="26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8"/>
      <c r="AK12" s="29" t="s">
        <v>418</v>
      </c>
      <c r="AL12" s="30" t="s">
        <v>419</v>
      </c>
      <c r="AM12" s="30" t="s">
        <v>420</v>
      </c>
      <c r="AN12" s="31" t="s">
        <v>420</v>
      </c>
      <c r="AO12" s="30"/>
      <c r="AP12" s="30" t="s">
        <v>421</v>
      </c>
      <c r="AQ12" s="30" t="s">
        <v>422</v>
      </c>
      <c r="AR12" s="30" t="s">
        <v>423</v>
      </c>
      <c r="AS12" s="30" t="s">
        <v>424</v>
      </c>
      <c r="AT12" s="30" t="s">
        <v>425</v>
      </c>
      <c r="AU12" s="30" t="s">
        <v>426</v>
      </c>
      <c r="AV12" s="30" t="s">
        <v>427</v>
      </c>
      <c r="AW12" s="30" t="s">
        <v>428</v>
      </c>
      <c r="AX12" s="30" t="s">
        <v>429</v>
      </c>
      <c r="AY12" s="30" t="s">
        <v>430</v>
      </c>
      <c r="AZ12" s="30" t="s">
        <v>431</v>
      </c>
      <c r="BA12" s="32" t="s">
        <v>432</v>
      </c>
    </row>
    <row r="13" spans="1:53" ht="15" customHeight="1" x14ac:dyDescent="0.2">
      <c r="A13" s="140">
        <v>1</v>
      </c>
      <c r="B13" s="143" t="str">
        <f>IFERROR(VLOOKUP($C13,[1]Списки!$A$1:$C$3999,2,0),"")</f>
        <v/>
      </c>
      <c r="C13" s="146"/>
      <c r="D13" s="149" t="str">
        <f>IFERROR(VLOOKUP($C13,[1]Списки!$A$1:$C$3999,3,0),"")</f>
        <v/>
      </c>
      <c r="E13" s="33"/>
      <c r="F13" s="34" t="str">
        <f>VLOOKUP(F$11,[1]Графік!$A$5:$C$32,3,0)</f>
        <v>Р</v>
      </c>
      <c r="G13" s="65" t="str">
        <f>VLOOKUP(G$11,[1]Графік!$A$5:$C$32,3,0)</f>
        <v>Р</v>
      </c>
      <c r="H13" s="65" t="str">
        <f>VLOOKUP(H$11,[1]Графік!$A$5:$C$32,3,0)</f>
        <v>ВВ</v>
      </c>
      <c r="I13" s="65" t="str">
        <f>VLOOKUP(I$11,[1]Графік!$A$5:$C$32,3,0)</f>
        <v>ВВ</v>
      </c>
      <c r="J13" s="65" t="str">
        <f>VLOOKUP(J$11,[1]Графік!$A$5:$C$32,3,0)</f>
        <v>Р</v>
      </c>
      <c r="K13" s="65" t="str">
        <f>VLOOKUP(K$11,[1]Графік!$A$5:$C$32,3,0)</f>
        <v>Р</v>
      </c>
      <c r="L13" s="65" t="str">
        <f>VLOOKUP(L$11,[1]Графік!$A$5:$C$32,3,0)</f>
        <v>Р</v>
      </c>
      <c r="M13" s="65" t="str">
        <f>VLOOKUP(M$11,[1]Графік!$A$5:$C$32,3,0)</f>
        <v>Р</v>
      </c>
      <c r="N13" s="65" t="str">
        <f>VLOOKUP(N$11,[1]Графік!$A$5:$C$32,3,0)</f>
        <v>ВВ</v>
      </c>
      <c r="O13" s="65" t="str">
        <f>VLOOKUP(O$11,[1]Графік!$A$5:$C$32,3,0)</f>
        <v>ВВ</v>
      </c>
      <c r="P13" s="65" t="str">
        <f>VLOOKUP(P$11,[1]Графік!$A$5:$C$32,3,0)</f>
        <v>Р</v>
      </c>
      <c r="Q13" s="65" t="str">
        <f>VLOOKUP(Q$11,[1]Графік!$A$5:$C$32,3,0)</f>
        <v>Р</v>
      </c>
      <c r="R13" s="65" t="str">
        <f>VLOOKUP(R$11,[1]Графік!$A$5:$C$32,3,0)</f>
        <v>Р</v>
      </c>
      <c r="S13" s="65" t="str">
        <f>VLOOKUP(S$11,[1]Графік!$A$5:$C$32,3,0)</f>
        <v>Р</v>
      </c>
      <c r="T13" s="65" t="str">
        <f>VLOOKUP(T$11,[1]Графік!$A$5:$C$32,3,0)</f>
        <v>ВВ</v>
      </c>
      <c r="U13" s="65" t="str">
        <f>VLOOKUP(U$11,[1]Графік!$A$5:$C$32,3,0)</f>
        <v>ВВ</v>
      </c>
      <c r="V13" s="65" t="str">
        <f>VLOOKUP(V$11,[1]Графік!$A$5:$C$32,3,0)</f>
        <v>Р</v>
      </c>
      <c r="W13" s="65" t="str">
        <f>VLOOKUP(W$11,[1]Графік!$A$5:$C$32,3,0)</f>
        <v>Р</v>
      </c>
      <c r="X13" s="65" t="str">
        <f>VLOOKUP(X$11,[1]Графік!$A$5:$C$32,3,0)</f>
        <v>Р</v>
      </c>
      <c r="Y13" s="65" t="str">
        <f>VLOOKUP(Y$11,[1]Графік!$A$5:$C$32,3,0)</f>
        <v>Р</v>
      </c>
      <c r="Z13" s="65" t="str">
        <f>VLOOKUP(Z$11,[1]Графік!$A$5:$C$32,3,0)</f>
        <v>ВВ</v>
      </c>
      <c r="AA13" s="65" t="str">
        <f>VLOOKUP(AA$11,[1]Графік!$A$5:$C$32,3,0)</f>
        <v>ВВ</v>
      </c>
      <c r="AB13" s="65" t="str">
        <f>VLOOKUP(AB$11,[1]Графік!$A$5:$C$32,3,0)</f>
        <v>Р</v>
      </c>
      <c r="AC13" s="65" t="str">
        <f>VLOOKUP(AC$11,[1]Графік!$A$5:$C$32,3,0)</f>
        <v>Р</v>
      </c>
      <c r="AD13" s="65" t="str">
        <f>VLOOKUP(AD$11,[1]Графік!$A$5:$C$32,3,0)</f>
        <v>Р</v>
      </c>
      <c r="AE13" s="65" t="str">
        <f>VLOOKUP(AE$11,[1]Графік!$A$5:$C$32,3,0)</f>
        <v>Р</v>
      </c>
      <c r="AF13" s="65" t="str">
        <f>VLOOKUP(AF$11,[1]Графік!$A$5:$C$32,3,0)</f>
        <v>ВВ</v>
      </c>
      <c r="AG13" s="65" t="str">
        <f>VLOOKUP(AG$11,[1]Графік!$A$5:$C$32,3,0)</f>
        <v>ВВ</v>
      </c>
      <c r="AH13" s="65"/>
      <c r="AI13" s="65"/>
      <c r="AJ13" s="66"/>
      <c r="AK13" s="152">
        <f ca="1">SUMIF($F13:$AJ16,"Р",$F14:$AJ14)</f>
        <v>144</v>
      </c>
      <c r="AL13" s="155">
        <f ca="1">SUMIF($F15:$AJ16,"НУ",$F16:$AJ16)</f>
        <v>0</v>
      </c>
      <c r="AM13" s="126">
        <f ca="1">SUMIF(F13:AJ16,"РВ",F14:AJ14)</f>
        <v>0</v>
      </c>
      <c r="AN13" s="129">
        <f ca="1">AK13+AL13+AM13</f>
        <v>144</v>
      </c>
      <c r="AO13" s="132">
        <f ca="1">AK13/8</f>
        <v>18</v>
      </c>
      <c r="AP13" s="135">
        <f>COUNTIF($F13:$AJ16,"=ВВ")</f>
        <v>10</v>
      </c>
      <c r="AQ13" s="135">
        <f>COUNTIF($F13:$AJ16,"=В")</f>
        <v>0</v>
      </c>
      <c r="AR13" s="123">
        <f>COUNTIF($F13:$AJ16,"=НА")</f>
        <v>0</v>
      </c>
      <c r="AS13" s="123">
        <f>COUNTIF(F13:AJ16,"=ТН")</f>
        <v>0</v>
      </c>
      <c r="AT13" s="123">
        <f>COUNTIF($F13:$AJ16,"=ВД")</f>
        <v>0</v>
      </c>
      <c r="AU13" s="123">
        <f>COUNTIF($F13:$AJ16,"=ВП")</f>
        <v>0</v>
      </c>
      <c r="AV13" s="123">
        <f>COUNTIF($F13:$AJ16,"=ДД")</f>
        <v>0</v>
      </c>
      <c r="AW13" s="123">
        <f>COUNTIF($F13:$AJ16,"=П")</f>
        <v>0</v>
      </c>
      <c r="AX13" s="123">
        <f>COUNTIF($F13:$AJ16,"=ПР")</f>
        <v>0</v>
      </c>
      <c r="AY13" s="94">
        <f>COUNTIF($F13:$AJ16,"=І")</f>
        <v>0</v>
      </c>
      <c r="AZ13" s="94">
        <f>COUNTIF($F13:$AJ16,"=НЗ")</f>
        <v>0</v>
      </c>
      <c r="BA13" s="97" t="str">
        <f>IF(C13&gt;1,[1]Графік!$D$36,"")</f>
        <v/>
      </c>
    </row>
    <row r="14" spans="1:53" s="41" customFormat="1" ht="15" customHeight="1" x14ac:dyDescent="0.25">
      <c r="A14" s="141"/>
      <c r="B14" s="144"/>
      <c r="C14" s="147"/>
      <c r="D14" s="150"/>
      <c r="E14" s="37"/>
      <c r="F14" s="38">
        <f t="shared" ref="F14:AG14" si="0">IF(F13="Р",8,"")</f>
        <v>8</v>
      </c>
      <c r="G14" s="39">
        <f t="shared" si="0"/>
        <v>8</v>
      </c>
      <c r="H14" s="39" t="str">
        <f t="shared" si="0"/>
        <v/>
      </c>
      <c r="I14" s="39" t="str">
        <f t="shared" si="0"/>
        <v/>
      </c>
      <c r="J14" s="39">
        <f t="shared" si="0"/>
        <v>8</v>
      </c>
      <c r="K14" s="39">
        <f t="shared" si="0"/>
        <v>8</v>
      </c>
      <c r="L14" s="39">
        <f t="shared" si="0"/>
        <v>8</v>
      </c>
      <c r="M14" s="39">
        <f t="shared" si="0"/>
        <v>8</v>
      </c>
      <c r="N14" s="39" t="str">
        <f t="shared" si="0"/>
        <v/>
      </c>
      <c r="O14" s="39" t="str">
        <f t="shared" si="0"/>
        <v/>
      </c>
      <c r="P14" s="39">
        <f t="shared" si="0"/>
        <v>8</v>
      </c>
      <c r="Q14" s="39">
        <f t="shared" si="0"/>
        <v>8</v>
      </c>
      <c r="R14" s="39">
        <f t="shared" si="0"/>
        <v>8</v>
      </c>
      <c r="S14" s="39">
        <f t="shared" si="0"/>
        <v>8</v>
      </c>
      <c r="T14" s="39" t="str">
        <f t="shared" si="0"/>
        <v/>
      </c>
      <c r="U14" s="39" t="str">
        <f t="shared" si="0"/>
        <v/>
      </c>
      <c r="V14" s="39">
        <f t="shared" si="0"/>
        <v>8</v>
      </c>
      <c r="W14" s="39">
        <f t="shared" si="0"/>
        <v>8</v>
      </c>
      <c r="X14" s="39">
        <f t="shared" si="0"/>
        <v>8</v>
      </c>
      <c r="Y14" s="39">
        <f t="shared" si="0"/>
        <v>8</v>
      </c>
      <c r="Z14" s="39" t="str">
        <f t="shared" si="0"/>
        <v/>
      </c>
      <c r="AA14" s="39" t="str">
        <f t="shared" si="0"/>
        <v/>
      </c>
      <c r="AB14" s="39">
        <f t="shared" si="0"/>
        <v>8</v>
      </c>
      <c r="AC14" s="39">
        <f t="shared" si="0"/>
        <v>8</v>
      </c>
      <c r="AD14" s="39">
        <f t="shared" si="0"/>
        <v>8</v>
      </c>
      <c r="AE14" s="39">
        <f t="shared" si="0"/>
        <v>8</v>
      </c>
      <c r="AF14" s="39" t="str">
        <f t="shared" si="0"/>
        <v/>
      </c>
      <c r="AG14" s="39" t="str">
        <f t="shared" si="0"/>
        <v/>
      </c>
      <c r="AH14" s="39"/>
      <c r="AI14" s="39"/>
      <c r="AJ14" s="40"/>
      <c r="AK14" s="153"/>
      <c r="AL14" s="156"/>
      <c r="AM14" s="127"/>
      <c r="AN14" s="130"/>
      <c r="AO14" s="133"/>
      <c r="AP14" s="136"/>
      <c r="AQ14" s="136"/>
      <c r="AR14" s="124"/>
      <c r="AS14" s="124"/>
      <c r="AT14" s="124"/>
      <c r="AU14" s="124"/>
      <c r="AV14" s="124"/>
      <c r="AW14" s="124"/>
      <c r="AX14" s="124"/>
      <c r="AY14" s="95"/>
      <c r="AZ14" s="95"/>
      <c r="BA14" s="98"/>
    </row>
    <row r="15" spans="1:53" ht="15" customHeight="1" x14ac:dyDescent="0.25">
      <c r="A15" s="141"/>
      <c r="B15" s="144"/>
      <c r="C15" s="147"/>
      <c r="D15" s="150"/>
      <c r="E15" s="37"/>
      <c r="F15" s="42" t="str">
        <f>IF(F16&gt;0,"НУ","")</f>
        <v/>
      </c>
      <c r="G15" s="44" t="str">
        <f>IF(G16&gt;0,"НУ","")</f>
        <v/>
      </c>
      <c r="H15" s="44" t="str">
        <f t="shared" ref="H15:AJ15" si="1">IF(H16&gt;0,"НУ","")</f>
        <v/>
      </c>
      <c r="I15" s="44" t="str">
        <f t="shared" si="1"/>
        <v/>
      </c>
      <c r="J15" s="44" t="str">
        <f t="shared" si="1"/>
        <v/>
      </c>
      <c r="K15" s="44" t="str">
        <f t="shared" si="1"/>
        <v/>
      </c>
      <c r="L15" s="44" t="str">
        <f t="shared" si="1"/>
        <v/>
      </c>
      <c r="M15" s="44" t="str">
        <f t="shared" si="1"/>
        <v/>
      </c>
      <c r="N15" s="44" t="str">
        <f t="shared" si="1"/>
        <v/>
      </c>
      <c r="O15" s="44" t="str">
        <f t="shared" si="1"/>
        <v/>
      </c>
      <c r="P15" s="44" t="str">
        <f t="shared" si="1"/>
        <v/>
      </c>
      <c r="Q15" s="44" t="str">
        <f t="shared" si="1"/>
        <v/>
      </c>
      <c r="R15" s="44" t="str">
        <f t="shared" si="1"/>
        <v/>
      </c>
      <c r="S15" s="44" t="str">
        <f t="shared" si="1"/>
        <v/>
      </c>
      <c r="T15" s="44" t="str">
        <f t="shared" si="1"/>
        <v/>
      </c>
      <c r="U15" s="44" t="str">
        <f t="shared" si="1"/>
        <v/>
      </c>
      <c r="V15" s="44" t="str">
        <f t="shared" si="1"/>
        <v/>
      </c>
      <c r="W15" s="44" t="str">
        <f t="shared" si="1"/>
        <v/>
      </c>
      <c r="X15" s="44" t="str">
        <f t="shared" si="1"/>
        <v/>
      </c>
      <c r="Y15" s="44" t="str">
        <f t="shared" si="1"/>
        <v/>
      </c>
      <c r="Z15" s="44" t="str">
        <f t="shared" si="1"/>
        <v/>
      </c>
      <c r="AA15" s="44" t="str">
        <f t="shared" si="1"/>
        <v/>
      </c>
      <c r="AB15" s="44" t="str">
        <f t="shared" si="1"/>
        <v/>
      </c>
      <c r="AC15" s="44" t="str">
        <f t="shared" si="1"/>
        <v/>
      </c>
      <c r="AD15" s="44" t="str">
        <f t="shared" si="1"/>
        <v/>
      </c>
      <c r="AE15" s="44" t="str">
        <f t="shared" si="1"/>
        <v/>
      </c>
      <c r="AF15" s="44" t="str">
        <f t="shared" si="1"/>
        <v/>
      </c>
      <c r="AG15" s="44" t="str">
        <f t="shared" si="1"/>
        <v/>
      </c>
      <c r="AH15" s="44" t="str">
        <f t="shared" si="1"/>
        <v/>
      </c>
      <c r="AI15" s="44" t="str">
        <f t="shared" si="1"/>
        <v/>
      </c>
      <c r="AJ15" s="45" t="str">
        <f t="shared" si="1"/>
        <v/>
      </c>
      <c r="AK15" s="153"/>
      <c r="AL15" s="156"/>
      <c r="AM15" s="127"/>
      <c r="AN15" s="130"/>
      <c r="AO15" s="133"/>
      <c r="AP15" s="136"/>
      <c r="AQ15" s="136"/>
      <c r="AR15" s="124"/>
      <c r="AS15" s="124"/>
      <c r="AT15" s="124"/>
      <c r="AU15" s="124"/>
      <c r="AV15" s="124"/>
      <c r="AW15" s="124"/>
      <c r="AX15" s="124"/>
      <c r="AY15" s="95"/>
      <c r="AZ15" s="95"/>
      <c r="BA15" s="98"/>
    </row>
    <row r="16" spans="1:53" s="41" customFormat="1" ht="15" customHeight="1" thickBot="1" x14ac:dyDescent="0.3">
      <c r="A16" s="142"/>
      <c r="B16" s="145"/>
      <c r="C16" s="148"/>
      <c r="D16" s="151"/>
      <c r="E16" s="46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9"/>
      <c r="AK16" s="154"/>
      <c r="AL16" s="157"/>
      <c r="AM16" s="128"/>
      <c r="AN16" s="131"/>
      <c r="AO16" s="134"/>
      <c r="AP16" s="137"/>
      <c r="AQ16" s="137"/>
      <c r="AR16" s="125"/>
      <c r="AS16" s="125"/>
      <c r="AT16" s="125"/>
      <c r="AU16" s="125"/>
      <c r="AV16" s="125"/>
      <c r="AW16" s="125"/>
      <c r="AX16" s="125"/>
      <c r="AY16" s="96"/>
      <c r="AZ16" s="96"/>
      <c r="BA16" s="99"/>
    </row>
    <row r="17" spans="1:53" ht="15" customHeight="1" x14ac:dyDescent="0.25">
      <c r="A17" s="140">
        <v>2</v>
      </c>
      <c r="B17" s="143" t="str">
        <f>IFERROR(VLOOKUP($C17,[1]Списки!$A$1:$C$3999,2,0),"")</f>
        <v/>
      </c>
      <c r="C17" s="146"/>
      <c r="D17" s="149" t="str">
        <f>IFERROR(VLOOKUP($C17,[1]Списки!$A$1:$C$3999,3,0),"")</f>
        <v/>
      </c>
      <c r="E17" s="50"/>
      <c r="F17" s="67" t="str">
        <f>VLOOKUP(F$11,[1]Графік!$A$5:$C$32,3,0)</f>
        <v>Р</v>
      </c>
      <c r="G17" s="68" t="str">
        <f>VLOOKUP(G$11,[1]Графік!$A$5:$C$32,3,0)</f>
        <v>Р</v>
      </c>
      <c r="H17" s="68" t="str">
        <f>VLOOKUP(H$11,[1]Графік!$A$5:$C$32,3,0)</f>
        <v>ВВ</v>
      </c>
      <c r="I17" s="68" t="str">
        <f>VLOOKUP(I$11,[1]Графік!$A$5:$C$32,3,0)</f>
        <v>ВВ</v>
      </c>
      <c r="J17" s="68" t="str">
        <f>VLOOKUP(J$11,[1]Графік!$A$5:$C$32,3,0)</f>
        <v>Р</v>
      </c>
      <c r="K17" s="68" t="str">
        <f>VLOOKUP(K$11,[1]Графік!$A$5:$C$32,3,0)</f>
        <v>Р</v>
      </c>
      <c r="L17" s="68" t="str">
        <f>VLOOKUP(L$11,[1]Графік!$A$5:$C$32,3,0)</f>
        <v>Р</v>
      </c>
      <c r="M17" s="68" t="str">
        <f>VLOOKUP(M$11,[1]Графік!$A$5:$C$32,3,0)</f>
        <v>Р</v>
      </c>
      <c r="N17" s="68" t="str">
        <f>VLOOKUP(N$11,[1]Графік!$A$5:$C$32,3,0)</f>
        <v>ВВ</v>
      </c>
      <c r="O17" s="68" t="str">
        <f>VLOOKUP(O$11,[1]Графік!$A$5:$C$32,3,0)</f>
        <v>ВВ</v>
      </c>
      <c r="P17" s="68" t="str">
        <f>VLOOKUP(P$11,[1]Графік!$A$5:$C$32,3,0)</f>
        <v>Р</v>
      </c>
      <c r="Q17" s="68" t="str">
        <f>VLOOKUP(Q$11,[1]Графік!$A$5:$C$32,3,0)</f>
        <v>Р</v>
      </c>
      <c r="R17" s="68" t="str">
        <f>VLOOKUP(R$11,[1]Графік!$A$5:$C$32,3,0)</f>
        <v>Р</v>
      </c>
      <c r="S17" s="68" t="str">
        <f>VLOOKUP(S$11,[1]Графік!$A$5:$C$32,3,0)</f>
        <v>Р</v>
      </c>
      <c r="T17" s="68" t="str">
        <f>VLOOKUP(T$11,[1]Графік!$A$5:$C$32,3,0)</f>
        <v>ВВ</v>
      </c>
      <c r="U17" s="68" t="str">
        <f>VLOOKUP(U$11,[1]Графік!$A$5:$C$32,3,0)</f>
        <v>ВВ</v>
      </c>
      <c r="V17" s="68" t="str">
        <f>VLOOKUP(V$11,[1]Графік!$A$5:$C$32,3,0)</f>
        <v>Р</v>
      </c>
      <c r="W17" s="68" t="str">
        <f>VLOOKUP(W$11,[1]Графік!$A$5:$C$32,3,0)</f>
        <v>Р</v>
      </c>
      <c r="X17" s="68" t="str">
        <f>VLOOKUP(X$11,[1]Графік!$A$5:$C$32,3,0)</f>
        <v>Р</v>
      </c>
      <c r="Y17" s="68" t="str">
        <f>VLOOKUP(Y$11,[1]Графік!$A$5:$C$32,3,0)</f>
        <v>Р</v>
      </c>
      <c r="Z17" s="68" t="str">
        <f>VLOOKUP(Z$11,[1]Графік!$A$5:$C$32,3,0)</f>
        <v>ВВ</v>
      </c>
      <c r="AA17" s="68" t="str">
        <f>VLOOKUP(AA$11,[1]Графік!$A$5:$C$32,3,0)</f>
        <v>ВВ</v>
      </c>
      <c r="AB17" s="68" t="str">
        <f>VLOOKUP(AB$11,[1]Графік!$A$5:$C$32,3,0)</f>
        <v>Р</v>
      </c>
      <c r="AC17" s="68" t="str">
        <f>VLOOKUP(AC$11,[1]Графік!$A$5:$C$32,3,0)</f>
        <v>Р</v>
      </c>
      <c r="AD17" s="68" t="str">
        <f>VLOOKUP(AD$11,[1]Графік!$A$5:$C$32,3,0)</f>
        <v>Р</v>
      </c>
      <c r="AE17" s="68" t="str">
        <f>VLOOKUP(AE$11,[1]Графік!$A$5:$C$32,3,0)</f>
        <v>Р</v>
      </c>
      <c r="AF17" s="68" t="str">
        <f>VLOOKUP(AF$11,[1]Графік!$A$5:$C$32,3,0)</f>
        <v>ВВ</v>
      </c>
      <c r="AG17" s="68" t="str">
        <f>VLOOKUP(AG$11,[1]Графік!$A$5:$C$32,3,0)</f>
        <v>ВВ</v>
      </c>
      <c r="AH17" s="68"/>
      <c r="AI17" s="68"/>
      <c r="AJ17" s="69"/>
      <c r="AK17" s="162">
        <f ca="1">SUMIF($F17:$AJ20,"Р",$F18:$AJ18)</f>
        <v>144</v>
      </c>
      <c r="AL17" s="156">
        <f ca="1">SUMIF($F19:$AJ20,"НУ",$F20:$AJ20)</f>
        <v>0</v>
      </c>
      <c r="AM17" s="127">
        <f ca="1">SUMIF(F17:AJ20,"РВ",F18:AJ18)</f>
        <v>0</v>
      </c>
      <c r="AN17" s="130">
        <f ca="1">AK17+AL17+AM17</f>
        <v>144</v>
      </c>
      <c r="AO17" s="133">
        <f ca="1">AK17/8</f>
        <v>18</v>
      </c>
      <c r="AP17" s="136">
        <f>COUNTIF($F17:$AJ20,"=ВВ")</f>
        <v>10</v>
      </c>
      <c r="AQ17" s="136">
        <f>COUNTIF($F17:$AJ20,"=В")</f>
        <v>0</v>
      </c>
      <c r="AR17" s="124">
        <f>COUNTIF($F17:$AJ20,"=НА")</f>
        <v>0</v>
      </c>
      <c r="AS17" s="124">
        <f>COUNTIF(F17:AJ20,"=ТН")</f>
        <v>0</v>
      </c>
      <c r="AT17" s="124">
        <f>COUNTIF($F17:$AJ20,"=ВД")</f>
        <v>0</v>
      </c>
      <c r="AU17" s="124">
        <f>COUNTIF($F17:$AJ20,"=ВП")</f>
        <v>0</v>
      </c>
      <c r="AV17" s="124">
        <f>COUNTIF($F17:$AJ20,"=ДД")</f>
        <v>0</v>
      </c>
      <c r="AW17" s="124">
        <f>COUNTIF($F17:$AJ20,"=П")</f>
        <v>0</v>
      </c>
      <c r="AX17" s="124">
        <f>COUNTIF($F17:$AJ20,"=ПР")</f>
        <v>0</v>
      </c>
      <c r="AY17" s="95">
        <f>COUNTIF($F17:$AJ20,"=І")</f>
        <v>0</v>
      </c>
      <c r="AZ17" s="95">
        <f>COUNTIF($F17:$AJ20,"=НЗ")</f>
        <v>0</v>
      </c>
      <c r="BA17" s="97" t="str">
        <f>IF(C17&gt;1,[1]Графік!$D$36,"")</f>
        <v/>
      </c>
    </row>
    <row r="18" spans="1:53" ht="15" customHeight="1" x14ac:dyDescent="0.25">
      <c r="A18" s="141"/>
      <c r="B18" s="144"/>
      <c r="C18" s="147"/>
      <c r="D18" s="150"/>
      <c r="E18" s="51"/>
      <c r="F18" s="38">
        <f t="shared" ref="F18:AG18" si="2">IF(F17="Р",8,"")</f>
        <v>8</v>
      </c>
      <c r="G18" s="39">
        <f t="shared" si="2"/>
        <v>8</v>
      </c>
      <c r="H18" s="70" t="str">
        <f t="shared" si="2"/>
        <v/>
      </c>
      <c r="I18" s="70" t="str">
        <f t="shared" si="2"/>
        <v/>
      </c>
      <c r="J18" s="70">
        <f t="shared" si="2"/>
        <v>8</v>
      </c>
      <c r="K18" s="70">
        <f t="shared" si="2"/>
        <v>8</v>
      </c>
      <c r="L18" s="70">
        <f t="shared" si="2"/>
        <v>8</v>
      </c>
      <c r="M18" s="70">
        <f t="shared" si="2"/>
        <v>8</v>
      </c>
      <c r="N18" s="70" t="str">
        <f t="shared" si="2"/>
        <v/>
      </c>
      <c r="O18" s="70" t="str">
        <f t="shared" si="2"/>
        <v/>
      </c>
      <c r="P18" s="70">
        <f t="shared" si="2"/>
        <v>8</v>
      </c>
      <c r="Q18" s="70">
        <f t="shared" si="2"/>
        <v>8</v>
      </c>
      <c r="R18" s="70">
        <f t="shared" si="2"/>
        <v>8</v>
      </c>
      <c r="S18" s="70">
        <f t="shared" si="2"/>
        <v>8</v>
      </c>
      <c r="T18" s="70" t="str">
        <f t="shared" si="2"/>
        <v/>
      </c>
      <c r="U18" s="70" t="str">
        <f t="shared" si="2"/>
        <v/>
      </c>
      <c r="V18" s="70">
        <f t="shared" si="2"/>
        <v>8</v>
      </c>
      <c r="W18" s="70">
        <f t="shared" si="2"/>
        <v>8</v>
      </c>
      <c r="X18" s="70">
        <f t="shared" si="2"/>
        <v>8</v>
      </c>
      <c r="Y18" s="70">
        <f t="shared" si="2"/>
        <v>8</v>
      </c>
      <c r="Z18" s="70" t="str">
        <f t="shared" si="2"/>
        <v/>
      </c>
      <c r="AA18" s="70" t="str">
        <f t="shared" si="2"/>
        <v/>
      </c>
      <c r="AB18" s="70">
        <f t="shared" si="2"/>
        <v>8</v>
      </c>
      <c r="AC18" s="70">
        <f t="shared" si="2"/>
        <v>8</v>
      </c>
      <c r="AD18" s="70">
        <f t="shared" si="2"/>
        <v>8</v>
      </c>
      <c r="AE18" s="70">
        <f t="shared" si="2"/>
        <v>8</v>
      </c>
      <c r="AF18" s="70" t="str">
        <f t="shared" si="2"/>
        <v/>
      </c>
      <c r="AG18" s="70" t="str">
        <f t="shared" si="2"/>
        <v/>
      </c>
      <c r="AH18" s="39"/>
      <c r="AI18" s="39"/>
      <c r="AJ18" s="40"/>
      <c r="AK18" s="162"/>
      <c r="AL18" s="156"/>
      <c r="AM18" s="127"/>
      <c r="AN18" s="130"/>
      <c r="AO18" s="133"/>
      <c r="AP18" s="136"/>
      <c r="AQ18" s="136"/>
      <c r="AR18" s="124"/>
      <c r="AS18" s="124"/>
      <c r="AT18" s="124"/>
      <c r="AU18" s="124"/>
      <c r="AV18" s="124"/>
      <c r="AW18" s="124"/>
      <c r="AX18" s="124"/>
      <c r="AY18" s="95"/>
      <c r="AZ18" s="95"/>
      <c r="BA18" s="98"/>
    </row>
    <row r="19" spans="1:53" ht="15" customHeight="1" x14ac:dyDescent="0.25">
      <c r="A19" s="141"/>
      <c r="B19" s="144"/>
      <c r="C19" s="147"/>
      <c r="D19" s="150"/>
      <c r="E19" s="51"/>
      <c r="F19" s="43" t="str">
        <f t="shared" ref="F19:AG19" si="3">IF(F20&gt;0,"НУ","")</f>
        <v/>
      </c>
      <c r="G19" s="43" t="str">
        <f t="shared" si="3"/>
        <v/>
      </c>
      <c r="H19" s="43" t="str">
        <f t="shared" si="3"/>
        <v/>
      </c>
      <c r="I19" s="43" t="str">
        <f t="shared" si="3"/>
        <v/>
      </c>
      <c r="J19" s="43" t="str">
        <f t="shared" si="3"/>
        <v/>
      </c>
      <c r="K19" s="43" t="str">
        <f t="shared" si="3"/>
        <v/>
      </c>
      <c r="L19" s="43" t="str">
        <f t="shared" si="3"/>
        <v/>
      </c>
      <c r="M19" s="43" t="str">
        <f t="shared" si="3"/>
        <v/>
      </c>
      <c r="N19" s="43" t="str">
        <f t="shared" si="3"/>
        <v/>
      </c>
      <c r="O19" s="43" t="str">
        <f t="shared" si="3"/>
        <v/>
      </c>
      <c r="P19" s="43" t="str">
        <f t="shared" si="3"/>
        <v/>
      </c>
      <c r="Q19" s="43" t="str">
        <f t="shared" si="3"/>
        <v/>
      </c>
      <c r="R19" s="43" t="str">
        <f t="shared" si="3"/>
        <v/>
      </c>
      <c r="S19" s="43" t="str">
        <f t="shared" si="3"/>
        <v/>
      </c>
      <c r="T19" s="43" t="str">
        <f t="shared" si="3"/>
        <v/>
      </c>
      <c r="U19" s="43" t="str">
        <f t="shared" si="3"/>
        <v/>
      </c>
      <c r="V19" s="43" t="str">
        <f t="shared" si="3"/>
        <v/>
      </c>
      <c r="W19" s="43" t="str">
        <f t="shared" si="3"/>
        <v/>
      </c>
      <c r="X19" s="43" t="str">
        <f t="shared" si="3"/>
        <v/>
      </c>
      <c r="Y19" s="43" t="str">
        <f t="shared" si="3"/>
        <v/>
      </c>
      <c r="Z19" s="43" t="str">
        <f t="shared" si="3"/>
        <v/>
      </c>
      <c r="AA19" s="43" t="str">
        <f t="shared" si="3"/>
        <v/>
      </c>
      <c r="AB19" s="43" t="str">
        <f t="shared" si="3"/>
        <v/>
      </c>
      <c r="AC19" s="43" t="str">
        <f t="shared" si="3"/>
        <v/>
      </c>
      <c r="AD19" s="43" t="str">
        <f t="shared" si="3"/>
        <v/>
      </c>
      <c r="AE19" s="43" t="str">
        <f t="shared" si="3"/>
        <v/>
      </c>
      <c r="AF19" s="43" t="str">
        <f t="shared" si="3"/>
        <v/>
      </c>
      <c r="AG19" s="43" t="str">
        <f t="shared" si="3"/>
        <v/>
      </c>
      <c r="AH19" s="43"/>
      <c r="AI19" s="43"/>
      <c r="AJ19" s="71"/>
      <c r="AK19" s="162"/>
      <c r="AL19" s="156"/>
      <c r="AM19" s="127"/>
      <c r="AN19" s="130"/>
      <c r="AO19" s="133"/>
      <c r="AP19" s="136"/>
      <c r="AQ19" s="136"/>
      <c r="AR19" s="124"/>
      <c r="AS19" s="124"/>
      <c r="AT19" s="124"/>
      <c r="AU19" s="124"/>
      <c r="AV19" s="124"/>
      <c r="AW19" s="124"/>
      <c r="AX19" s="124"/>
      <c r="AY19" s="95"/>
      <c r="AZ19" s="95"/>
      <c r="BA19" s="98"/>
    </row>
    <row r="20" spans="1:53" ht="15" customHeight="1" thickBot="1" x14ac:dyDescent="0.3">
      <c r="A20" s="142"/>
      <c r="B20" s="145"/>
      <c r="C20" s="148"/>
      <c r="D20" s="151"/>
      <c r="E20" s="52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9"/>
      <c r="AK20" s="163"/>
      <c r="AL20" s="157"/>
      <c r="AM20" s="128"/>
      <c r="AN20" s="131"/>
      <c r="AO20" s="134"/>
      <c r="AP20" s="137"/>
      <c r="AQ20" s="137"/>
      <c r="AR20" s="125"/>
      <c r="AS20" s="125"/>
      <c r="AT20" s="125"/>
      <c r="AU20" s="125"/>
      <c r="AV20" s="125"/>
      <c r="AW20" s="125"/>
      <c r="AX20" s="125"/>
      <c r="AY20" s="96"/>
      <c r="AZ20" s="96"/>
      <c r="BA20" s="99"/>
    </row>
    <row r="21" spans="1:53" ht="15" customHeight="1" x14ac:dyDescent="0.25">
      <c r="A21" s="140">
        <v>3</v>
      </c>
      <c r="B21" s="143" t="str">
        <f>IFERROR(VLOOKUP($C21,[1]Списки!$A$1:$C$3999,2,0),"")</f>
        <v/>
      </c>
      <c r="C21" s="146"/>
      <c r="D21" s="149" t="str">
        <f>IFERROR(VLOOKUP($C21,[1]Списки!$A$1:$C$3999,3,0),"")</f>
        <v/>
      </c>
      <c r="E21" s="50"/>
      <c r="F21" s="34" t="str">
        <f>VLOOKUP(F$11,[1]Графік!$A$5:$C$32,3,0)</f>
        <v>Р</v>
      </c>
      <c r="G21" s="65" t="str">
        <f>VLOOKUP(G$11,[1]Графік!$A$5:$C$32,3,0)</f>
        <v>Р</v>
      </c>
      <c r="H21" s="65" t="str">
        <f>VLOOKUP(H$11,[1]Графік!$A$5:$C$32,3,0)</f>
        <v>ВВ</v>
      </c>
      <c r="I21" s="65" t="str">
        <f>VLOOKUP(I$11,[1]Графік!$A$5:$C$32,3,0)</f>
        <v>ВВ</v>
      </c>
      <c r="J21" s="65" t="str">
        <f>VLOOKUP(J$11,[1]Графік!$A$5:$C$32,3,0)</f>
        <v>Р</v>
      </c>
      <c r="K21" s="65" t="str">
        <f>VLOOKUP(K$11,[1]Графік!$A$5:$C$32,3,0)</f>
        <v>Р</v>
      </c>
      <c r="L21" s="65" t="str">
        <f>VLOOKUP(L$11,[1]Графік!$A$5:$C$32,3,0)</f>
        <v>Р</v>
      </c>
      <c r="M21" s="65" t="str">
        <f>VLOOKUP(M$11,[1]Графік!$A$5:$C$32,3,0)</f>
        <v>Р</v>
      </c>
      <c r="N21" s="65" t="str">
        <f>VLOOKUP(N$11,[1]Графік!$A$5:$C$32,3,0)</f>
        <v>ВВ</v>
      </c>
      <c r="O21" s="65" t="str">
        <f>VLOOKUP(O$11,[1]Графік!$A$5:$C$32,3,0)</f>
        <v>ВВ</v>
      </c>
      <c r="P21" s="65" t="str">
        <f>VLOOKUP(P$11,[1]Графік!$A$5:$C$32,3,0)</f>
        <v>Р</v>
      </c>
      <c r="Q21" s="65" t="str">
        <f>VLOOKUP(Q$11,[1]Графік!$A$5:$C$32,3,0)</f>
        <v>Р</v>
      </c>
      <c r="R21" s="65" t="str">
        <f>VLOOKUP(R$11,[1]Графік!$A$5:$C$32,3,0)</f>
        <v>Р</v>
      </c>
      <c r="S21" s="65" t="str">
        <f>VLOOKUP(S$11,[1]Графік!$A$5:$C$32,3,0)</f>
        <v>Р</v>
      </c>
      <c r="T21" s="65" t="str">
        <f>VLOOKUP(T$11,[1]Графік!$A$5:$C$32,3,0)</f>
        <v>ВВ</v>
      </c>
      <c r="U21" s="65" t="str">
        <f>VLOOKUP(U$11,[1]Графік!$A$5:$C$32,3,0)</f>
        <v>ВВ</v>
      </c>
      <c r="V21" s="65" t="str">
        <f>VLOOKUP(V$11,[1]Графік!$A$5:$C$32,3,0)</f>
        <v>Р</v>
      </c>
      <c r="W21" s="65" t="str">
        <f>VLOOKUP(W$11,[1]Графік!$A$5:$C$32,3,0)</f>
        <v>Р</v>
      </c>
      <c r="X21" s="65" t="str">
        <f>VLOOKUP(X$11,[1]Графік!$A$5:$C$32,3,0)</f>
        <v>Р</v>
      </c>
      <c r="Y21" s="65" t="str">
        <f>VLOOKUP(Y$11,[1]Графік!$A$5:$C$32,3,0)</f>
        <v>Р</v>
      </c>
      <c r="Z21" s="65" t="str">
        <f>VLOOKUP(Z$11,[1]Графік!$A$5:$C$32,3,0)</f>
        <v>ВВ</v>
      </c>
      <c r="AA21" s="65" t="str">
        <f>VLOOKUP(AA$11,[1]Графік!$A$5:$C$32,3,0)</f>
        <v>ВВ</v>
      </c>
      <c r="AB21" s="65" t="str">
        <f>VLOOKUP(AB$11,[1]Графік!$A$5:$C$32,3,0)</f>
        <v>Р</v>
      </c>
      <c r="AC21" s="65" t="str">
        <f>VLOOKUP(AC$11,[1]Графік!$A$5:$C$32,3,0)</f>
        <v>Р</v>
      </c>
      <c r="AD21" s="65" t="str">
        <f>VLOOKUP(AD$11,[1]Графік!$A$5:$C$32,3,0)</f>
        <v>Р</v>
      </c>
      <c r="AE21" s="65" t="str">
        <f>VLOOKUP(AE$11,[1]Графік!$A$5:$C$32,3,0)</f>
        <v>Р</v>
      </c>
      <c r="AF21" s="65" t="str">
        <f>VLOOKUP(AF$11,[1]Графік!$A$5:$C$32,3,0)</f>
        <v>ВВ</v>
      </c>
      <c r="AG21" s="65" t="str">
        <f>VLOOKUP(AG$11,[1]Графік!$A$5:$C$32,3,0)</f>
        <v>ВВ</v>
      </c>
      <c r="AH21" s="65"/>
      <c r="AI21" s="65"/>
      <c r="AJ21" s="66"/>
      <c r="AK21" s="162">
        <f ca="1">SUMIF($F21:$AJ24,"Р",$F22:$AJ22)</f>
        <v>144</v>
      </c>
      <c r="AL21" s="156">
        <f ca="1">SUMIF($F23:$AJ24,"НУ",$F24:$AJ24)</f>
        <v>0</v>
      </c>
      <c r="AM21" s="127">
        <f ca="1">SUMIF(F21:AJ24,"РВ",F22:AJ22)</f>
        <v>0</v>
      </c>
      <c r="AN21" s="130">
        <f ca="1">AK21+AL21+AM21</f>
        <v>144</v>
      </c>
      <c r="AO21" s="133">
        <f ca="1">AK21/8</f>
        <v>18</v>
      </c>
      <c r="AP21" s="136">
        <f>COUNTIF($F21:$AJ24,"=ВВ")</f>
        <v>10</v>
      </c>
      <c r="AQ21" s="136">
        <f>COUNTIF($F21:$AJ24,"=В")</f>
        <v>0</v>
      </c>
      <c r="AR21" s="124">
        <f>COUNTIF($F21:$AJ24,"=НА")</f>
        <v>0</v>
      </c>
      <c r="AS21" s="124">
        <f>COUNTIF(F21:AJ24,"=ТН")</f>
        <v>0</v>
      </c>
      <c r="AT21" s="124">
        <f>COUNTIF($F21:$AJ24,"=ВД")</f>
        <v>0</v>
      </c>
      <c r="AU21" s="124">
        <f>COUNTIF($F21:$AJ24,"=ВП")</f>
        <v>0</v>
      </c>
      <c r="AV21" s="124">
        <f>COUNTIF($F21:$AJ24,"=ДД")</f>
        <v>0</v>
      </c>
      <c r="AW21" s="124">
        <f>COUNTIF($F21:$AJ24,"=П")</f>
        <v>0</v>
      </c>
      <c r="AX21" s="124">
        <f>COUNTIF($F21:$AJ24,"=ПР")</f>
        <v>0</v>
      </c>
      <c r="AY21" s="95">
        <f>COUNTIF($F21:$AJ24,"=І")</f>
        <v>0</v>
      </c>
      <c r="AZ21" s="95">
        <f>COUNTIF($F21:$AJ24,"=НЗ")</f>
        <v>0</v>
      </c>
      <c r="BA21" s="97" t="str">
        <f>IF(C21&gt;1,[1]Графік!$D$36,"")</f>
        <v/>
      </c>
    </row>
    <row r="22" spans="1:53" ht="15" customHeight="1" x14ac:dyDescent="0.25">
      <c r="A22" s="141"/>
      <c r="B22" s="144"/>
      <c r="C22" s="147"/>
      <c r="D22" s="150"/>
      <c r="E22" s="51"/>
      <c r="F22" s="38">
        <f t="shared" ref="F22:AG22" si="4">IF(F21="Р",8,"")</f>
        <v>8</v>
      </c>
      <c r="G22" s="39">
        <f t="shared" si="4"/>
        <v>8</v>
      </c>
      <c r="H22" s="70" t="str">
        <f t="shared" si="4"/>
        <v/>
      </c>
      <c r="I22" s="70" t="str">
        <f t="shared" si="4"/>
        <v/>
      </c>
      <c r="J22" s="70">
        <f t="shared" si="4"/>
        <v>8</v>
      </c>
      <c r="K22" s="70">
        <f t="shared" si="4"/>
        <v>8</v>
      </c>
      <c r="L22" s="70">
        <f t="shared" si="4"/>
        <v>8</v>
      </c>
      <c r="M22" s="70">
        <f t="shared" si="4"/>
        <v>8</v>
      </c>
      <c r="N22" s="70" t="str">
        <f t="shared" si="4"/>
        <v/>
      </c>
      <c r="O22" s="70" t="str">
        <f t="shared" si="4"/>
        <v/>
      </c>
      <c r="P22" s="70">
        <f t="shared" si="4"/>
        <v>8</v>
      </c>
      <c r="Q22" s="70">
        <f t="shared" si="4"/>
        <v>8</v>
      </c>
      <c r="R22" s="70">
        <f t="shared" si="4"/>
        <v>8</v>
      </c>
      <c r="S22" s="70">
        <f t="shared" si="4"/>
        <v>8</v>
      </c>
      <c r="T22" s="70" t="str">
        <f t="shared" si="4"/>
        <v/>
      </c>
      <c r="U22" s="70" t="str">
        <f t="shared" si="4"/>
        <v/>
      </c>
      <c r="V22" s="70">
        <f t="shared" si="4"/>
        <v>8</v>
      </c>
      <c r="W22" s="70">
        <f t="shared" si="4"/>
        <v>8</v>
      </c>
      <c r="X22" s="70">
        <f t="shared" si="4"/>
        <v>8</v>
      </c>
      <c r="Y22" s="70">
        <f t="shared" si="4"/>
        <v>8</v>
      </c>
      <c r="Z22" s="70" t="str">
        <f t="shared" si="4"/>
        <v/>
      </c>
      <c r="AA22" s="70" t="str">
        <f t="shared" si="4"/>
        <v/>
      </c>
      <c r="AB22" s="70">
        <f t="shared" si="4"/>
        <v>8</v>
      </c>
      <c r="AC22" s="70">
        <f t="shared" si="4"/>
        <v>8</v>
      </c>
      <c r="AD22" s="70">
        <f t="shared" si="4"/>
        <v>8</v>
      </c>
      <c r="AE22" s="70">
        <f t="shared" si="4"/>
        <v>8</v>
      </c>
      <c r="AF22" s="70" t="str">
        <f t="shared" si="4"/>
        <v/>
      </c>
      <c r="AG22" s="70" t="str">
        <f t="shared" si="4"/>
        <v/>
      </c>
      <c r="AH22" s="39"/>
      <c r="AI22" s="39"/>
      <c r="AJ22" s="40"/>
      <c r="AK22" s="162"/>
      <c r="AL22" s="156"/>
      <c r="AM22" s="127"/>
      <c r="AN22" s="130"/>
      <c r="AO22" s="133"/>
      <c r="AP22" s="136"/>
      <c r="AQ22" s="136"/>
      <c r="AR22" s="124"/>
      <c r="AS22" s="124"/>
      <c r="AT22" s="124"/>
      <c r="AU22" s="124"/>
      <c r="AV22" s="124"/>
      <c r="AW22" s="124"/>
      <c r="AX22" s="124"/>
      <c r="AY22" s="95"/>
      <c r="AZ22" s="95"/>
      <c r="BA22" s="98"/>
    </row>
    <row r="23" spans="1:53" ht="15" customHeight="1" x14ac:dyDescent="0.25">
      <c r="A23" s="141"/>
      <c r="B23" s="144"/>
      <c r="C23" s="147"/>
      <c r="D23" s="150"/>
      <c r="E23" s="51"/>
      <c r="F23" s="43" t="str">
        <f t="shared" ref="F23:AG23" si="5">IF(F24&gt;0,"НУ","")</f>
        <v/>
      </c>
      <c r="G23" s="43" t="str">
        <f t="shared" si="5"/>
        <v/>
      </c>
      <c r="H23" s="43" t="str">
        <f t="shared" si="5"/>
        <v/>
      </c>
      <c r="I23" s="43" t="str">
        <f t="shared" si="5"/>
        <v/>
      </c>
      <c r="J23" s="43" t="str">
        <f t="shared" si="5"/>
        <v/>
      </c>
      <c r="K23" s="43" t="str">
        <f t="shared" si="5"/>
        <v/>
      </c>
      <c r="L23" s="43" t="str">
        <f t="shared" si="5"/>
        <v/>
      </c>
      <c r="M23" s="43" t="str">
        <f t="shared" si="5"/>
        <v/>
      </c>
      <c r="N23" s="43" t="str">
        <f t="shared" si="5"/>
        <v/>
      </c>
      <c r="O23" s="43" t="str">
        <f t="shared" si="5"/>
        <v/>
      </c>
      <c r="P23" s="43" t="str">
        <f t="shared" si="5"/>
        <v/>
      </c>
      <c r="Q23" s="43" t="str">
        <f t="shared" si="5"/>
        <v/>
      </c>
      <c r="R23" s="43" t="str">
        <f t="shared" si="5"/>
        <v/>
      </c>
      <c r="S23" s="43" t="str">
        <f t="shared" si="5"/>
        <v/>
      </c>
      <c r="T23" s="43" t="str">
        <f t="shared" si="5"/>
        <v/>
      </c>
      <c r="U23" s="43" t="str">
        <f t="shared" si="5"/>
        <v/>
      </c>
      <c r="V23" s="43" t="str">
        <f t="shared" si="5"/>
        <v/>
      </c>
      <c r="W23" s="43" t="str">
        <f t="shared" si="5"/>
        <v/>
      </c>
      <c r="X23" s="43" t="str">
        <f t="shared" si="5"/>
        <v/>
      </c>
      <c r="Y23" s="43" t="str">
        <f t="shared" si="5"/>
        <v/>
      </c>
      <c r="Z23" s="43" t="str">
        <f t="shared" si="5"/>
        <v/>
      </c>
      <c r="AA23" s="43" t="str">
        <f t="shared" si="5"/>
        <v/>
      </c>
      <c r="AB23" s="43" t="str">
        <f t="shared" si="5"/>
        <v/>
      </c>
      <c r="AC23" s="43" t="str">
        <f t="shared" si="5"/>
        <v/>
      </c>
      <c r="AD23" s="43" t="str">
        <f t="shared" si="5"/>
        <v/>
      </c>
      <c r="AE23" s="43" t="str">
        <f t="shared" si="5"/>
        <v/>
      </c>
      <c r="AF23" s="43" t="str">
        <f t="shared" si="5"/>
        <v/>
      </c>
      <c r="AG23" s="43" t="str">
        <f t="shared" si="5"/>
        <v/>
      </c>
      <c r="AH23" s="43"/>
      <c r="AI23" s="43"/>
      <c r="AJ23" s="71"/>
      <c r="AK23" s="162"/>
      <c r="AL23" s="156"/>
      <c r="AM23" s="127"/>
      <c r="AN23" s="130"/>
      <c r="AO23" s="133"/>
      <c r="AP23" s="136"/>
      <c r="AQ23" s="136"/>
      <c r="AR23" s="124"/>
      <c r="AS23" s="124"/>
      <c r="AT23" s="124"/>
      <c r="AU23" s="124"/>
      <c r="AV23" s="124"/>
      <c r="AW23" s="124"/>
      <c r="AX23" s="124"/>
      <c r="AY23" s="95"/>
      <c r="AZ23" s="95"/>
      <c r="BA23" s="98"/>
    </row>
    <row r="24" spans="1:53" ht="15" customHeight="1" thickBot="1" x14ac:dyDescent="0.3">
      <c r="A24" s="142"/>
      <c r="B24" s="145"/>
      <c r="C24" s="148"/>
      <c r="D24" s="151"/>
      <c r="E24" s="52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9"/>
      <c r="AK24" s="163"/>
      <c r="AL24" s="157"/>
      <c r="AM24" s="128"/>
      <c r="AN24" s="131"/>
      <c r="AO24" s="134"/>
      <c r="AP24" s="137"/>
      <c r="AQ24" s="137"/>
      <c r="AR24" s="125"/>
      <c r="AS24" s="125"/>
      <c r="AT24" s="125"/>
      <c r="AU24" s="125"/>
      <c r="AV24" s="125"/>
      <c r="AW24" s="125"/>
      <c r="AX24" s="125"/>
      <c r="AY24" s="96"/>
      <c r="AZ24" s="96"/>
      <c r="BA24" s="99"/>
    </row>
    <row r="25" spans="1:53" ht="15" customHeight="1" x14ac:dyDescent="0.25">
      <c r="A25" s="140">
        <v>4</v>
      </c>
      <c r="B25" s="143" t="str">
        <f>IFERROR(VLOOKUP($C25,[1]Списки!$A$1:$C$3999,2,0),"")</f>
        <v/>
      </c>
      <c r="C25" s="146"/>
      <c r="D25" s="149" t="str">
        <f>IFERROR(VLOOKUP($C25,[1]Списки!$A$1:$C$3999,3,0),"")</f>
        <v/>
      </c>
      <c r="E25" s="50"/>
      <c r="F25" s="34" t="str">
        <f>VLOOKUP(F$11,[1]Графік!$A$5:$C$32,3,0)</f>
        <v>Р</v>
      </c>
      <c r="G25" s="65" t="str">
        <f>VLOOKUP(G$11,[1]Графік!$A$5:$C$32,3,0)</f>
        <v>Р</v>
      </c>
      <c r="H25" s="65" t="str">
        <f>VLOOKUP(H$11,[1]Графік!$A$5:$C$32,3,0)</f>
        <v>ВВ</v>
      </c>
      <c r="I25" s="65" t="str">
        <f>VLOOKUP(I$11,[1]Графік!$A$5:$C$32,3,0)</f>
        <v>ВВ</v>
      </c>
      <c r="J25" s="65" t="str">
        <f>VLOOKUP(J$11,[1]Графік!$A$5:$C$32,3,0)</f>
        <v>Р</v>
      </c>
      <c r="K25" s="65" t="str">
        <f>VLOOKUP(K$11,[1]Графік!$A$5:$C$32,3,0)</f>
        <v>Р</v>
      </c>
      <c r="L25" s="65" t="str">
        <f>VLOOKUP(L$11,[1]Графік!$A$5:$C$32,3,0)</f>
        <v>Р</v>
      </c>
      <c r="M25" s="65" t="str">
        <f>VLOOKUP(M$11,[1]Графік!$A$5:$C$32,3,0)</f>
        <v>Р</v>
      </c>
      <c r="N25" s="65" t="str">
        <f>VLOOKUP(N$11,[1]Графік!$A$5:$C$32,3,0)</f>
        <v>ВВ</v>
      </c>
      <c r="O25" s="65" t="str">
        <f>VLOOKUP(O$11,[1]Графік!$A$5:$C$32,3,0)</f>
        <v>ВВ</v>
      </c>
      <c r="P25" s="65" t="str">
        <f>VLOOKUP(P$11,[1]Графік!$A$5:$C$32,3,0)</f>
        <v>Р</v>
      </c>
      <c r="Q25" s="65" t="str">
        <f>VLOOKUP(Q$11,[1]Графік!$A$5:$C$32,3,0)</f>
        <v>Р</v>
      </c>
      <c r="R25" s="65" t="str">
        <f>VLOOKUP(R$11,[1]Графік!$A$5:$C$32,3,0)</f>
        <v>Р</v>
      </c>
      <c r="S25" s="65" t="str">
        <f>VLOOKUP(S$11,[1]Графік!$A$5:$C$32,3,0)</f>
        <v>Р</v>
      </c>
      <c r="T25" s="65" t="str">
        <f>VLOOKUP(T$11,[1]Графік!$A$5:$C$32,3,0)</f>
        <v>ВВ</v>
      </c>
      <c r="U25" s="65" t="str">
        <f>VLOOKUP(U$11,[1]Графік!$A$5:$C$32,3,0)</f>
        <v>ВВ</v>
      </c>
      <c r="V25" s="65" t="str">
        <f>VLOOKUP(V$11,[1]Графік!$A$5:$C$32,3,0)</f>
        <v>Р</v>
      </c>
      <c r="W25" s="65" t="str">
        <f>VLOOKUP(W$11,[1]Графік!$A$5:$C$32,3,0)</f>
        <v>Р</v>
      </c>
      <c r="X25" s="65" t="str">
        <f>VLOOKUP(X$11,[1]Графік!$A$5:$C$32,3,0)</f>
        <v>Р</v>
      </c>
      <c r="Y25" s="65" t="str">
        <f>VLOOKUP(Y$11,[1]Графік!$A$5:$C$32,3,0)</f>
        <v>Р</v>
      </c>
      <c r="Z25" s="65" t="str">
        <f>VLOOKUP(Z$11,[1]Графік!$A$5:$C$32,3,0)</f>
        <v>ВВ</v>
      </c>
      <c r="AA25" s="65" t="str">
        <f>VLOOKUP(AA$11,[1]Графік!$A$5:$C$32,3,0)</f>
        <v>ВВ</v>
      </c>
      <c r="AB25" s="65" t="str">
        <f>VLOOKUP(AB$11,[1]Графік!$A$5:$C$32,3,0)</f>
        <v>Р</v>
      </c>
      <c r="AC25" s="65" t="str">
        <f>VLOOKUP(AC$11,[1]Графік!$A$5:$C$32,3,0)</f>
        <v>Р</v>
      </c>
      <c r="AD25" s="65" t="str">
        <f>VLOOKUP(AD$11,[1]Графік!$A$5:$C$32,3,0)</f>
        <v>Р</v>
      </c>
      <c r="AE25" s="65" t="str">
        <f>VLOOKUP(AE$11,[1]Графік!$A$5:$C$32,3,0)</f>
        <v>Р</v>
      </c>
      <c r="AF25" s="65" t="str">
        <f>VLOOKUP(AF$11,[1]Графік!$A$5:$C$32,3,0)</f>
        <v>ВВ</v>
      </c>
      <c r="AG25" s="65" t="str">
        <f>VLOOKUP(AG$11,[1]Графік!$A$5:$C$32,3,0)</f>
        <v>ВВ</v>
      </c>
      <c r="AH25" s="65"/>
      <c r="AI25" s="65"/>
      <c r="AJ25" s="66"/>
      <c r="AK25" s="162">
        <f ca="1">SUMIF($F25:$AJ28,"Р",$F26:$AJ26)</f>
        <v>144</v>
      </c>
      <c r="AL25" s="156">
        <f ca="1">SUMIF($F27:$AJ28,"НУ",$F28:$AJ28)</f>
        <v>0</v>
      </c>
      <c r="AM25" s="127">
        <f ca="1">SUMIF(F25:AJ28,"РВ",F26:AJ26)</f>
        <v>0</v>
      </c>
      <c r="AN25" s="130">
        <f ca="1">AK25+AL25+AM25</f>
        <v>144</v>
      </c>
      <c r="AO25" s="133">
        <f ca="1">AK25/8</f>
        <v>18</v>
      </c>
      <c r="AP25" s="136">
        <f>COUNTIF($F25:$AJ28,"=ВВ")</f>
        <v>10</v>
      </c>
      <c r="AQ25" s="136">
        <f>COUNTIF($F25:$AJ28,"=В")</f>
        <v>0</v>
      </c>
      <c r="AR25" s="124">
        <f>COUNTIF($F25:$AJ28,"=НА")</f>
        <v>0</v>
      </c>
      <c r="AS25" s="124">
        <f>COUNTIF(F25:AJ28,"=ТН")</f>
        <v>0</v>
      </c>
      <c r="AT25" s="124">
        <f>COUNTIF($F25:$AJ28,"=ВД")</f>
        <v>0</v>
      </c>
      <c r="AU25" s="124">
        <f>COUNTIF($F25:$AJ28,"=ВП")</f>
        <v>0</v>
      </c>
      <c r="AV25" s="124">
        <f>COUNTIF($F25:$AJ28,"=ДД")</f>
        <v>0</v>
      </c>
      <c r="AW25" s="124">
        <f>COUNTIF($F25:$AJ28,"=П")</f>
        <v>0</v>
      </c>
      <c r="AX25" s="124">
        <f>COUNTIF($F25:$AJ28,"=ПР")</f>
        <v>0</v>
      </c>
      <c r="AY25" s="95">
        <f>COUNTIF($F25:$AJ28,"=І")</f>
        <v>0</v>
      </c>
      <c r="AZ25" s="95">
        <f>COUNTIF($F25:$AJ28,"=НЗ")</f>
        <v>0</v>
      </c>
      <c r="BA25" s="97" t="str">
        <f>IF(C25&gt;1,[1]Графік!$D$36,"")</f>
        <v/>
      </c>
    </row>
    <row r="26" spans="1:53" ht="15" customHeight="1" x14ac:dyDescent="0.25">
      <c r="A26" s="141"/>
      <c r="B26" s="144"/>
      <c r="C26" s="147"/>
      <c r="D26" s="150"/>
      <c r="E26" s="51"/>
      <c r="F26" s="38">
        <f t="shared" ref="F26:AG26" si="6">IF(F25="Р",8,"")</f>
        <v>8</v>
      </c>
      <c r="G26" s="39">
        <f t="shared" si="6"/>
        <v>8</v>
      </c>
      <c r="H26" s="70" t="str">
        <f t="shared" si="6"/>
        <v/>
      </c>
      <c r="I26" s="70" t="str">
        <f t="shared" si="6"/>
        <v/>
      </c>
      <c r="J26" s="70">
        <f t="shared" si="6"/>
        <v>8</v>
      </c>
      <c r="K26" s="70">
        <f t="shared" si="6"/>
        <v>8</v>
      </c>
      <c r="L26" s="70">
        <f t="shared" si="6"/>
        <v>8</v>
      </c>
      <c r="M26" s="70">
        <f t="shared" si="6"/>
        <v>8</v>
      </c>
      <c r="N26" s="70" t="str">
        <f t="shared" si="6"/>
        <v/>
      </c>
      <c r="O26" s="70" t="str">
        <f t="shared" si="6"/>
        <v/>
      </c>
      <c r="P26" s="70">
        <f t="shared" si="6"/>
        <v>8</v>
      </c>
      <c r="Q26" s="70">
        <f t="shared" si="6"/>
        <v>8</v>
      </c>
      <c r="R26" s="70">
        <f t="shared" si="6"/>
        <v>8</v>
      </c>
      <c r="S26" s="70">
        <f t="shared" si="6"/>
        <v>8</v>
      </c>
      <c r="T26" s="70" t="str">
        <f t="shared" si="6"/>
        <v/>
      </c>
      <c r="U26" s="70" t="str">
        <f t="shared" si="6"/>
        <v/>
      </c>
      <c r="V26" s="70">
        <f t="shared" si="6"/>
        <v>8</v>
      </c>
      <c r="W26" s="70">
        <f t="shared" si="6"/>
        <v>8</v>
      </c>
      <c r="X26" s="70">
        <f t="shared" si="6"/>
        <v>8</v>
      </c>
      <c r="Y26" s="70">
        <f t="shared" si="6"/>
        <v>8</v>
      </c>
      <c r="Z26" s="70" t="str">
        <f t="shared" si="6"/>
        <v/>
      </c>
      <c r="AA26" s="70" t="str">
        <f t="shared" si="6"/>
        <v/>
      </c>
      <c r="AB26" s="70">
        <f t="shared" si="6"/>
        <v>8</v>
      </c>
      <c r="AC26" s="70">
        <f t="shared" si="6"/>
        <v>8</v>
      </c>
      <c r="AD26" s="70">
        <f t="shared" si="6"/>
        <v>8</v>
      </c>
      <c r="AE26" s="70">
        <f t="shared" si="6"/>
        <v>8</v>
      </c>
      <c r="AF26" s="70" t="str">
        <f t="shared" si="6"/>
        <v/>
      </c>
      <c r="AG26" s="70" t="str">
        <f t="shared" si="6"/>
        <v/>
      </c>
      <c r="AH26" s="39"/>
      <c r="AI26" s="39"/>
      <c r="AJ26" s="40"/>
      <c r="AK26" s="162"/>
      <c r="AL26" s="156"/>
      <c r="AM26" s="127"/>
      <c r="AN26" s="130"/>
      <c r="AO26" s="133"/>
      <c r="AP26" s="136"/>
      <c r="AQ26" s="136"/>
      <c r="AR26" s="124"/>
      <c r="AS26" s="124"/>
      <c r="AT26" s="124"/>
      <c r="AU26" s="124"/>
      <c r="AV26" s="124"/>
      <c r="AW26" s="124"/>
      <c r="AX26" s="124"/>
      <c r="AY26" s="95"/>
      <c r="AZ26" s="95"/>
      <c r="BA26" s="98"/>
    </row>
    <row r="27" spans="1:53" ht="15" customHeight="1" x14ac:dyDescent="0.25">
      <c r="A27" s="141"/>
      <c r="B27" s="144"/>
      <c r="C27" s="147"/>
      <c r="D27" s="150"/>
      <c r="E27" s="51"/>
      <c r="F27" s="43" t="str">
        <f t="shared" ref="F27:AG27" si="7">IF(F28&gt;0,"НУ","")</f>
        <v/>
      </c>
      <c r="G27" s="43" t="str">
        <f t="shared" si="7"/>
        <v/>
      </c>
      <c r="H27" s="43" t="str">
        <f t="shared" si="7"/>
        <v/>
      </c>
      <c r="I27" s="43" t="str">
        <f t="shared" si="7"/>
        <v/>
      </c>
      <c r="J27" s="43" t="str">
        <f t="shared" si="7"/>
        <v/>
      </c>
      <c r="K27" s="43" t="str">
        <f t="shared" si="7"/>
        <v/>
      </c>
      <c r="L27" s="43" t="str">
        <f t="shared" si="7"/>
        <v/>
      </c>
      <c r="M27" s="43" t="str">
        <f t="shared" si="7"/>
        <v/>
      </c>
      <c r="N27" s="43" t="str">
        <f t="shared" si="7"/>
        <v/>
      </c>
      <c r="O27" s="43" t="str">
        <f t="shared" si="7"/>
        <v/>
      </c>
      <c r="P27" s="43" t="str">
        <f t="shared" si="7"/>
        <v/>
      </c>
      <c r="Q27" s="43" t="str">
        <f t="shared" si="7"/>
        <v/>
      </c>
      <c r="R27" s="43" t="str">
        <f t="shared" si="7"/>
        <v/>
      </c>
      <c r="S27" s="43" t="str">
        <f t="shared" si="7"/>
        <v/>
      </c>
      <c r="T27" s="43" t="str">
        <f t="shared" si="7"/>
        <v/>
      </c>
      <c r="U27" s="43" t="str">
        <f t="shared" si="7"/>
        <v/>
      </c>
      <c r="V27" s="43" t="str">
        <f t="shared" si="7"/>
        <v/>
      </c>
      <c r="W27" s="43" t="str">
        <f t="shared" si="7"/>
        <v/>
      </c>
      <c r="X27" s="43" t="str">
        <f t="shared" si="7"/>
        <v/>
      </c>
      <c r="Y27" s="43" t="str">
        <f t="shared" si="7"/>
        <v/>
      </c>
      <c r="Z27" s="43" t="str">
        <f t="shared" si="7"/>
        <v/>
      </c>
      <c r="AA27" s="43" t="str">
        <f t="shared" si="7"/>
        <v/>
      </c>
      <c r="AB27" s="43" t="str">
        <f t="shared" si="7"/>
        <v/>
      </c>
      <c r="AC27" s="43" t="str">
        <f t="shared" si="7"/>
        <v/>
      </c>
      <c r="AD27" s="43" t="str">
        <f t="shared" si="7"/>
        <v/>
      </c>
      <c r="AE27" s="43" t="str">
        <f t="shared" si="7"/>
        <v/>
      </c>
      <c r="AF27" s="43" t="str">
        <f t="shared" si="7"/>
        <v/>
      </c>
      <c r="AG27" s="43" t="str">
        <f t="shared" si="7"/>
        <v/>
      </c>
      <c r="AH27" s="43"/>
      <c r="AI27" s="43"/>
      <c r="AJ27" s="71"/>
      <c r="AK27" s="162"/>
      <c r="AL27" s="156"/>
      <c r="AM27" s="127"/>
      <c r="AN27" s="130"/>
      <c r="AO27" s="133"/>
      <c r="AP27" s="136"/>
      <c r="AQ27" s="136"/>
      <c r="AR27" s="124"/>
      <c r="AS27" s="124"/>
      <c r="AT27" s="124"/>
      <c r="AU27" s="124"/>
      <c r="AV27" s="124"/>
      <c r="AW27" s="124"/>
      <c r="AX27" s="124"/>
      <c r="AY27" s="95"/>
      <c r="AZ27" s="95"/>
      <c r="BA27" s="98"/>
    </row>
    <row r="28" spans="1:53" ht="15" customHeight="1" thickBot="1" x14ac:dyDescent="0.3">
      <c r="A28" s="142"/>
      <c r="B28" s="145"/>
      <c r="C28" s="148"/>
      <c r="D28" s="151"/>
      <c r="E28" s="52"/>
      <c r="F28" s="47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9"/>
      <c r="AK28" s="163"/>
      <c r="AL28" s="157"/>
      <c r="AM28" s="128"/>
      <c r="AN28" s="131"/>
      <c r="AO28" s="134"/>
      <c r="AP28" s="137"/>
      <c r="AQ28" s="137"/>
      <c r="AR28" s="125"/>
      <c r="AS28" s="125"/>
      <c r="AT28" s="125"/>
      <c r="AU28" s="125"/>
      <c r="AV28" s="125"/>
      <c r="AW28" s="125"/>
      <c r="AX28" s="125"/>
      <c r="AY28" s="96"/>
      <c r="AZ28" s="96"/>
      <c r="BA28" s="99"/>
    </row>
    <row r="29" spans="1:53" ht="15" customHeight="1" x14ac:dyDescent="0.25">
      <c r="A29" s="140">
        <v>5</v>
      </c>
      <c r="B29" s="143" t="str">
        <f>IFERROR(VLOOKUP($C29,[1]Списки!$A$1:$C$3999,2,0),"")</f>
        <v/>
      </c>
      <c r="C29" s="146"/>
      <c r="D29" s="149" t="str">
        <f>IFERROR(VLOOKUP($C29,[1]Списки!$A$1:$C$3999,3,0),"")</f>
        <v/>
      </c>
      <c r="E29" s="50"/>
      <c r="F29" s="34" t="str">
        <f>VLOOKUP(F$11,[1]Графік!$A$5:$C$32,3,0)</f>
        <v>Р</v>
      </c>
      <c r="G29" s="65" t="str">
        <f>VLOOKUP(G$11,[1]Графік!$A$5:$C$32,3,0)</f>
        <v>Р</v>
      </c>
      <c r="H29" s="65" t="str">
        <f>VLOOKUP(H$11,[1]Графік!$A$5:$C$32,3,0)</f>
        <v>ВВ</v>
      </c>
      <c r="I29" s="65" t="str">
        <f>VLOOKUP(I$11,[1]Графік!$A$5:$C$32,3,0)</f>
        <v>ВВ</v>
      </c>
      <c r="J29" s="65" t="str">
        <f>VLOOKUP(J$11,[1]Графік!$A$5:$C$32,3,0)</f>
        <v>Р</v>
      </c>
      <c r="K29" s="65" t="str">
        <f>VLOOKUP(K$11,[1]Графік!$A$5:$C$32,3,0)</f>
        <v>Р</v>
      </c>
      <c r="L29" s="65" t="str">
        <f>VLOOKUP(L$11,[1]Графік!$A$5:$C$32,3,0)</f>
        <v>Р</v>
      </c>
      <c r="M29" s="65" t="str">
        <f>VLOOKUP(M$11,[1]Графік!$A$5:$C$32,3,0)</f>
        <v>Р</v>
      </c>
      <c r="N29" s="65" t="str">
        <f>VLOOKUP(N$11,[1]Графік!$A$5:$C$32,3,0)</f>
        <v>ВВ</v>
      </c>
      <c r="O29" s="65" t="str">
        <f>VLOOKUP(O$11,[1]Графік!$A$5:$C$32,3,0)</f>
        <v>ВВ</v>
      </c>
      <c r="P29" s="65" t="str">
        <f>VLOOKUP(P$11,[1]Графік!$A$5:$C$32,3,0)</f>
        <v>Р</v>
      </c>
      <c r="Q29" s="65" t="str">
        <f>VLOOKUP(Q$11,[1]Графік!$A$5:$C$32,3,0)</f>
        <v>Р</v>
      </c>
      <c r="R29" s="65" t="str">
        <f>VLOOKUP(R$11,[1]Графік!$A$5:$C$32,3,0)</f>
        <v>Р</v>
      </c>
      <c r="S29" s="65" t="str">
        <f>VLOOKUP(S$11,[1]Графік!$A$5:$C$32,3,0)</f>
        <v>Р</v>
      </c>
      <c r="T29" s="65" t="str">
        <f>VLOOKUP(T$11,[1]Графік!$A$5:$C$32,3,0)</f>
        <v>ВВ</v>
      </c>
      <c r="U29" s="65" t="str">
        <f>VLOOKUP(U$11,[1]Графік!$A$5:$C$32,3,0)</f>
        <v>ВВ</v>
      </c>
      <c r="V29" s="65" t="str">
        <f>VLOOKUP(V$11,[1]Графік!$A$5:$C$32,3,0)</f>
        <v>Р</v>
      </c>
      <c r="W29" s="65" t="str">
        <f>VLOOKUP(W$11,[1]Графік!$A$5:$C$32,3,0)</f>
        <v>Р</v>
      </c>
      <c r="X29" s="65" t="str">
        <f>VLOOKUP(X$11,[1]Графік!$A$5:$C$32,3,0)</f>
        <v>Р</v>
      </c>
      <c r="Y29" s="65" t="str">
        <f>VLOOKUP(Y$11,[1]Графік!$A$5:$C$32,3,0)</f>
        <v>Р</v>
      </c>
      <c r="Z29" s="65" t="str">
        <f>VLOOKUP(Z$11,[1]Графік!$A$5:$C$32,3,0)</f>
        <v>ВВ</v>
      </c>
      <c r="AA29" s="65" t="str">
        <f>VLOOKUP(AA$11,[1]Графік!$A$5:$C$32,3,0)</f>
        <v>ВВ</v>
      </c>
      <c r="AB29" s="65" t="str">
        <f>VLOOKUP(AB$11,[1]Графік!$A$5:$C$32,3,0)</f>
        <v>Р</v>
      </c>
      <c r="AC29" s="65" t="str">
        <f>VLOOKUP(AC$11,[1]Графік!$A$5:$C$32,3,0)</f>
        <v>Р</v>
      </c>
      <c r="AD29" s="65" t="str">
        <f>VLOOKUP(AD$11,[1]Графік!$A$5:$C$32,3,0)</f>
        <v>Р</v>
      </c>
      <c r="AE29" s="65" t="str">
        <f>VLOOKUP(AE$11,[1]Графік!$A$5:$C$32,3,0)</f>
        <v>Р</v>
      </c>
      <c r="AF29" s="65" t="str">
        <f>VLOOKUP(AF$11,[1]Графік!$A$5:$C$32,3,0)</f>
        <v>ВВ</v>
      </c>
      <c r="AG29" s="65" t="str">
        <f>VLOOKUP(AG$11,[1]Графік!$A$5:$C$32,3,0)</f>
        <v>ВВ</v>
      </c>
      <c r="AH29" s="65"/>
      <c r="AI29" s="65"/>
      <c r="AJ29" s="66"/>
      <c r="AK29" s="162">
        <f ca="1">SUMIF($F29:$AJ32,"Р",$F30:$AJ30)</f>
        <v>144</v>
      </c>
      <c r="AL29" s="156">
        <f ca="1">SUMIF($F31:$AJ32,"НУ",$F32:$AJ32)</f>
        <v>0</v>
      </c>
      <c r="AM29" s="127">
        <f ca="1">SUMIF(F29:AJ32,"РВ",F30:AJ30)</f>
        <v>0</v>
      </c>
      <c r="AN29" s="130">
        <f ca="1">AK29+AL29+AM29</f>
        <v>144</v>
      </c>
      <c r="AO29" s="133">
        <f ca="1">AK29/8</f>
        <v>18</v>
      </c>
      <c r="AP29" s="136">
        <f>COUNTIF($F29:$AJ32,"=ВВ")</f>
        <v>10</v>
      </c>
      <c r="AQ29" s="136">
        <f>COUNTIF($F29:$AJ32,"=В")</f>
        <v>0</v>
      </c>
      <c r="AR29" s="124">
        <f>COUNTIF($F29:$AJ32,"=НА")</f>
        <v>0</v>
      </c>
      <c r="AS29" s="124">
        <f>COUNTIF(F29:AJ32,"=ТН")</f>
        <v>0</v>
      </c>
      <c r="AT29" s="124">
        <f>COUNTIF($F29:$AJ32,"=ВД")</f>
        <v>0</v>
      </c>
      <c r="AU29" s="124">
        <f>COUNTIF($F29:$AJ32,"=ВП")</f>
        <v>0</v>
      </c>
      <c r="AV29" s="124">
        <f>COUNTIF($F29:$AJ32,"=ДД")</f>
        <v>0</v>
      </c>
      <c r="AW29" s="124">
        <f>COUNTIF($F29:$AJ32,"=П")</f>
        <v>0</v>
      </c>
      <c r="AX29" s="124">
        <f>COUNTIF($F29:$AJ32,"=ПР")</f>
        <v>0</v>
      </c>
      <c r="AY29" s="95">
        <f>COUNTIF($F29:$AJ32,"=І")</f>
        <v>0</v>
      </c>
      <c r="AZ29" s="95">
        <f>COUNTIF($F29:$AJ32,"=НЗ")</f>
        <v>0</v>
      </c>
      <c r="BA29" s="97" t="str">
        <f>IF(C29&gt;1,[1]Графік!$D$36,"")</f>
        <v/>
      </c>
    </row>
    <row r="30" spans="1:53" ht="15" customHeight="1" x14ac:dyDescent="0.25">
      <c r="A30" s="141"/>
      <c r="B30" s="144"/>
      <c r="C30" s="147"/>
      <c r="D30" s="150"/>
      <c r="E30" s="51"/>
      <c r="F30" s="38">
        <f t="shared" ref="F30:AG30" si="8">IF(F29="Р",8,"")</f>
        <v>8</v>
      </c>
      <c r="G30" s="39">
        <f t="shared" si="8"/>
        <v>8</v>
      </c>
      <c r="H30" s="70" t="str">
        <f t="shared" si="8"/>
        <v/>
      </c>
      <c r="I30" s="70" t="str">
        <f t="shared" si="8"/>
        <v/>
      </c>
      <c r="J30" s="70">
        <f t="shared" si="8"/>
        <v>8</v>
      </c>
      <c r="K30" s="70">
        <f t="shared" si="8"/>
        <v>8</v>
      </c>
      <c r="L30" s="70">
        <f t="shared" si="8"/>
        <v>8</v>
      </c>
      <c r="M30" s="70">
        <f t="shared" si="8"/>
        <v>8</v>
      </c>
      <c r="N30" s="70" t="str">
        <f t="shared" si="8"/>
        <v/>
      </c>
      <c r="O30" s="70" t="str">
        <f t="shared" si="8"/>
        <v/>
      </c>
      <c r="P30" s="70">
        <f t="shared" si="8"/>
        <v>8</v>
      </c>
      <c r="Q30" s="70">
        <f t="shared" si="8"/>
        <v>8</v>
      </c>
      <c r="R30" s="70">
        <f t="shared" si="8"/>
        <v>8</v>
      </c>
      <c r="S30" s="70">
        <f t="shared" si="8"/>
        <v>8</v>
      </c>
      <c r="T30" s="70" t="str">
        <f t="shared" si="8"/>
        <v/>
      </c>
      <c r="U30" s="70" t="str">
        <f t="shared" si="8"/>
        <v/>
      </c>
      <c r="V30" s="70">
        <f t="shared" si="8"/>
        <v>8</v>
      </c>
      <c r="W30" s="70">
        <f t="shared" si="8"/>
        <v>8</v>
      </c>
      <c r="X30" s="70">
        <f t="shared" si="8"/>
        <v>8</v>
      </c>
      <c r="Y30" s="70">
        <f t="shared" si="8"/>
        <v>8</v>
      </c>
      <c r="Z30" s="70" t="str">
        <f t="shared" si="8"/>
        <v/>
      </c>
      <c r="AA30" s="70" t="str">
        <f t="shared" si="8"/>
        <v/>
      </c>
      <c r="AB30" s="70">
        <f t="shared" si="8"/>
        <v>8</v>
      </c>
      <c r="AC30" s="70">
        <f t="shared" si="8"/>
        <v>8</v>
      </c>
      <c r="AD30" s="70">
        <f t="shared" si="8"/>
        <v>8</v>
      </c>
      <c r="AE30" s="70">
        <f t="shared" si="8"/>
        <v>8</v>
      </c>
      <c r="AF30" s="70" t="str">
        <f t="shared" si="8"/>
        <v/>
      </c>
      <c r="AG30" s="70" t="str">
        <f t="shared" si="8"/>
        <v/>
      </c>
      <c r="AH30" s="39"/>
      <c r="AI30" s="39"/>
      <c r="AJ30" s="40"/>
      <c r="AK30" s="162"/>
      <c r="AL30" s="156"/>
      <c r="AM30" s="127"/>
      <c r="AN30" s="130"/>
      <c r="AO30" s="133"/>
      <c r="AP30" s="136"/>
      <c r="AQ30" s="136"/>
      <c r="AR30" s="124"/>
      <c r="AS30" s="124"/>
      <c r="AT30" s="124"/>
      <c r="AU30" s="124"/>
      <c r="AV30" s="124"/>
      <c r="AW30" s="124"/>
      <c r="AX30" s="124"/>
      <c r="AY30" s="95"/>
      <c r="AZ30" s="95"/>
      <c r="BA30" s="98"/>
    </row>
    <row r="31" spans="1:53" ht="15" customHeight="1" x14ac:dyDescent="0.25">
      <c r="A31" s="141"/>
      <c r="B31" s="144"/>
      <c r="C31" s="147"/>
      <c r="D31" s="150"/>
      <c r="E31" s="51"/>
      <c r="F31" s="43" t="str">
        <f t="shared" ref="F31:AG31" si="9">IF(F32&gt;0,"НУ","")</f>
        <v/>
      </c>
      <c r="G31" s="43" t="str">
        <f t="shared" si="9"/>
        <v/>
      </c>
      <c r="H31" s="43" t="str">
        <f t="shared" si="9"/>
        <v/>
      </c>
      <c r="I31" s="43" t="str">
        <f t="shared" si="9"/>
        <v/>
      </c>
      <c r="J31" s="43" t="str">
        <f t="shared" si="9"/>
        <v/>
      </c>
      <c r="K31" s="43" t="str">
        <f t="shared" si="9"/>
        <v/>
      </c>
      <c r="L31" s="43" t="str">
        <f t="shared" si="9"/>
        <v/>
      </c>
      <c r="M31" s="43" t="str">
        <f t="shared" si="9"/>
        <v/>
      </c>
      <c r="N31" s="43" t="str">
        <f t="shared" si="9"/>
        <v/>
      </c>
      <c r="O31" s="43" t="str">
        <f t="shared" si="9"/>
        <v/>
      </c>
      <c r="P31" s="43" t="str">
        <f t="shared" si="9"/>
        <v/>
      </c>
      <c r="Q31" s="43" t="str">
        <f t="shared" si="9"/>
        <v/>
      </c>
      <c r="R31" s="43" t="str">
        <f t="shared" si="9"/>
        <v/>
      </c>
      <c r="S31" s="43" t="str">
        <f t="shared" si="9"/>
        <v/>
      </c>
      <c r="T31" s="43" t="str">
        <f t="shared" si="9"/>
        <v/>
      </c>
      <c r="U31" s="43" t="str">
        <f t="shared" si="9"/>
        <v/>
      </c>
      <c r="V31" s="43" t="str">
        <f t="shared" si="9"/>
        <v/>
      </c>
      <c r="W31" s="43" t="str">
        <f t="shared" si="9"/>
        <v/>
      </c>
      <c r="X31" s="43" t="str">
        <f t="shared" si="9"/>
        <v/>
      </c>
      <c r="Y31" s="43" t="str">
        <f t="shared" si="9"/>
        <v/>
      </c>
      <c r="Z31" s="43" t="str">
        <f t="shared" si="9"/>
        <v/>
      </c>
      <c r="AA31" s="43" t="str">
        <f t="shared" si="9"/>
        <v/>
      </c>
      <c r="AB31" s="43" t="str">
        <f t="shared" si="9"/>
        <v/>
      </c>
      <c r="AC31" s="43" t="str">
        <f t="shared" si="9"/>
        <v/>
      </c>
      <c r="AD31" s="43" t="str">
        <f t="shared" si="9"/>
        <v/>
      </c>
      <c r="AE31" s="43" t="str">
        <f t="shared" si="9"/>
        <v/>
      </c>
      <c r="AF31" s="43" t="str">
        <f t="shared" si="9"/>
        <v/>
      </c>
      <c r="AG31" s="43" t="str">
        <f t="shared" si="9"/>
        <v/>
      </c>
      <c r="AH31" s="43"/>
      <c r="AI31" s="43"/>
      <c r="AJ31" s="71"/>
      <c r="AK31" s="162"/>
      <c r="AL31" s="156"/>
      <c r="AM31" s="127"/>
      <c r="AN31" s="130"/>
      <c r="AO31" s="133"/>
      <c r="AP31" s="136"/>
      <c r="AQ31" s="136"/>
      <c r="AR31" s="124"/>
      <c r="AS31" s="124"/>
      <c r="AT31" s="124"/>
      <c r="AU31" s="124"/>
      <c r="AV31" s="124"/>
      <c r="AW31" s="124"/>
      <c r="AX31" s="124"/>
      <c r="AY31" s="95"/>
      <c r="AZ31" s="95"/>
      <c r="BA31" s="98"/>
    </row>
    <row r="32" spans="1:53" ht="15" customHeight="1" thickBot="1" x14ac:dyDescent="0.3">
      <c r="A32" s="142"/>
      <c r="B32" s="145"/>
      <c r="C32" s="148"/>
      <c r="D32" s="151"/>
      <c r="E32" s="52"/>
      <c r="F32" s="47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9"/>
      <c r="AK32" s="163"/>
      <c r="AL32" s="157"/>
      <c r="AM32" s="128"/>
      <c r="AN32" s="131"/>
      <c r="AO32" s="134"/>
      <c r="AP32" s="137"/>
      <c r="AQ32" s="137"/>
      <c r="AR32" s="125"/>
      <c r="AS32" s="125"/>
      <c r="AT32" s="125"/>
      <c r="AU32" s="125"/>
      <c r="AV32" s="125"/>
      <c r="AW32" s="125"/>
      <c r="AX32" s="125"/>
      <c r="AY32" s="96"/>
      <c r="AZ32" s="96"/>
      <c r="BA32" s="99"/>
    </row>
    <row r="33" spans="1:53" ht="15" customHeight="1" x14ac:dyDescent="0.25">
      <c r="A33" s="140">
        <v>6</v>
      </c>
      <c r="B33" s="143" t="str">
        <f>IFERROR(VLOOKUP($C33,[1]Списки!$A$1:$C$3999,2,0),"")</f>
        <v/>
      </c>
      <c r="C33" s="146"/>
      <c r="D33" s="149" t="str">
        <f>IFERROR(VLOOKUP($C33,[1]Списки!$A$1:$C$3999,3,0),"")</f>
        <v/>
      </c>
      <c r="E33" s="50"/>
      <c r="F33" s="34" t="str">
        <f>VLOOKUP(F$11,[1]Графік!$A$5:$C$32,3,0)</f>
        <v>Р</v>
      </c>
      <c r="G33" s="65" t="str">
        <f>VLOOKUP(G$11,[1]Графік!$A$5:$C$32,3,0)</f>
        <v>Р</v>
      </c>
      <c r="H33" s="65" t="str">
        <f>VLOOKUP(H$11,[1]Графік!$A$5:$C$32,3,0)</f>
        <v>ВВ</v>
      </c>
      <c r="I33" s="65" t="str">
        <f>VLOOKUP(I$11,[1]Графік!$A$5:$C$32,3,0)</f>
        <v>ВВ</v>
      </c>
      <c r="J33" s="65" t="str">
        <f>VLOOKUP(J$11,[1]Графік!$A$5:$C$32,3,0)</f>
        <v>Р</v>
      </c>
      <c r="K33" s="65" t="str">
        <f>VLOOKUP(K$11,[1]Графік!$A$5:$C$32,3,0)</f>
        <v>Р</v>
      </c>
      <c r="L33" s="65" t="str">
        <f>VLOOKUP(L$11,[1]Графік!$A$5:$C$32,3,0)</f>
        <v>Р</v>
      </c>
      <c r="M33" s="65" t="str">
        <f>VLOOKUP(M$11,[1]Графік!$A$5:$C$32,3,0)</f>
        <v>Р</v>
      </c>
      <c r="N33" s="65" t="str">
        <f>VLOOKUP(N$11,[1]Графік!$A$5:$C$32,3,0)</f>
        <v>ВВ</v>
      </c>
      <c r="O33" s="65" t="str">
        <f>VLOOKUP(O$11,[1]Графік!$A$5:$C$32,3,0)</f>
        <v>ВВ</v>
      </c>
      <c r="P33" s="65" t="str">
        <f>VLOOKUP(P$11,[1]Графік!$A$5:$C$32,3,0)</f>
        <v>Р</v>
      </c>
      <c r="Q33" s="65" t="str">
        <f>VLOOKUP(Q$11,[1]Графік!$A$5:$C$32,3,0)</f>
        <v>Р</v>
      </c>
      <c r="R33" s="65" t="str">
        <f>VLOOKUP(R$11,[1]Графік!$A$5:$C$32,3,0)</f>
        <v>Р</v>
      </c>
      <c r="S33" s="65" t="str">
        <f>VLOOKUP(S$11,[1]Графік!$A$5:$C$32,3,0)</f>
        <v>Р</v>
      </c>
      <c r="T33" s="65" t="str">
        <f>VLOOKUP(T$11,[1]Графік!$A$5:$C$32,3,0)</f>
        <v>ВВ</v>
      </c>
      <c r="U33" s="65" t="str">
        <f>VLOOKUP(U$11,[1]Графік!$A$5:$C$32,3,0)</f>
        <v>ВВ</v>
      </c>
      <c r="V33" s="65" t="str">
        <f>VLOOKUP(V$11,[1]Графік!$A$5:$C$32,3,0)</f>
        <v>Р</v>
      </c>
      <c r="W33" s="65" t="str">
        <f>VLOOKUP(W$11,[1]Графік!$A$5:$C$32,3,0)</f>
        <v>Р</v>
      </c>
      <c r="X33" s="65" t="str">
        <f>VLOOKUP(X$11,[1]Графік!$A$5:$C$32,3,0)</f>
        <v>Р</v>
      </c>
      <c r="Y33" s="65" t="str">
        <f>VLOOKUP(Y$11,[1]Графік!$A$5:$C$32,3,0)</f>
        <v>Р</v>
      </c>
      <c r="Z33" s="65" t="str">
        <f>VLOOKUP(Z$11,[1]Графік!$A$5:$C$32,3,0)</f>
        <v>ВВ</v>
      </c>
      <c r="AA33" s="65" t="str">
        <f>VLOOKUP(AA$11,[1]Графік!$A$5:$C$32,3,0)</f>
        <v>ВВ</v>
      </c>
      <c r="AB33" s="65" t="str">
        <f>VLOOKUP(AB$11,[1]Графік!$A$5:$C$32,3,0)</f>
        <v>Р</v>
      </c>
      <c r="AC33" s="65" t="str">
        <f>VLOOKUP(AC$11,[1]Графік!$A$5:$C$32,3,0)</f>
        <v>Р</v>
      </c>
      <c r="AD33" s="65" t="str">
        <f>VLOOKUP(AD$11,[1]Графік!$A$5:$C$32,3,0)</f>
        <v>Р</v>
      </c>
      <c r="AE33" s="65" t="str">
        <f>VLOOKUP(AE$11,[1]Графік!$A$5:$C$32,3,0)</f>
        <v>Р</v>
      </c>
      <c r="AF33" s="65" t="str">
        <f>VLOOKUP(AF$11,[1]Графік!$A$5:$C$32,3,0)</f>
        <v>ВВ</v>
      </c>
      <c r="AG33" s="65" t="str">
        <f>VLOOKUP(AG$11,[1]Графік!$A$5:$C$32,3,0)</f>
        <v>ВВ</v>
      </c>
      <c r="AH33" s="65"/>
      <c r="AI33" s="65"/>
      <c r="AJ33" s="66"/>
      <c r="AK33" s="162">
        <f ca="1">SUMIF($F33:$AJ36,"Р",$F34:$AJ34)</f>
        <v>144</v>
      </c>
      <c r="AL33" s="156">
        <f ca="1">SUMIF($F35:$AJ36,"НУ",$F36:$AJ36)</f>
        <v>0</v>
      </c>
      <c r="AM33" s="127">
        <f ca="1">SUMIF(F33:AJ36,"РВ",F34:AJ34)</f>
        <v>0</v>
      </c>
      <c r="AN33" s="130">
        <f ca="1">AK33+AL33+AM33</f>
        <v>144</v>
      </c>
      <c r="AO33" s="133">
        <f ca="1">AK33/8</f>
        <v>18</v>
      </c>
      <c r="AP33" s="136">
        <f>COUNTIF($F33:$AJ36,"=ВВ")</f>
        <v>10</v>
      </c>
      <c r="AQ33" s="136">
        <f>COUNTIF($F33:$AJ36,"=В")</f>
        <v>0</v>
      </c>
      <c r="AR33" s="124">
        <f>COUNTIF($F33:$AJ36,"=НА")</f>
        <v>0</v>
      </c>
      <c r="AS33" s="124">
        <f>COUNTIF(F33:AJ36,"=ТН")</f>
        <v>0</v>
      </c>
      <c r="AT33" s="124">
        <f>COUNTIF($F33:$AJ36,"=ВД")</f>
        <v>0</v>
      </c>
      <c r="AU33" s="124">
        <f>COUNTIF($F33:$AJ36,"=ВП")</f>
        <v>0</v>
      </c>
      <c r="AV33" s="124">
        <f>COUNTIF($F33:$AJ36,"=ДД")</f>
        <v>0</v>
      </c>
      <c r="AW33" s="124">
        <f>COUNTIF($F33:$AJ36,"=П")</f>
        <v>0</v>
      </c>
      <c r="AX33" s="124">
        <f>COUNTIF($F33:$AJ36,"=ПР")</f>
        <v>0</v>
      </c>
      <c r="AY33" s="95">
        <f>COUNTIF($F33:$AJ36,"=І")</f>
        <v>0</v>
      </c>
      <c r="AZ33" s="95">
        <f>COUNTIF($F33:$AJ36,"=НЗ")</f>
        <v>0</v>
      </c>
      <c r="BA33" s="97" t="str">
        <f>IF(C33&gt;1,[1]Графік!$D$36,"")</f>
        <v/>
      </c>
    </row>
    <row r="34" spans="1:53" ht="15" customHeight="1" x14ac:dyDescent="0.25">
      <c r="A34" s="141"/>
      <c r="B34" s="144"/>
      <c r="C34" s="147"/>
      <c r="D34" s="150"/>
      <c r="E34" s="51"/>
      <c r="F34" s="38">
        <f t="shared" ref="F34:AG34" si="10">IF(F33="Р",8,"")</f>
        <v>8</v>
      </c>
      <c r="G34" s="39">
        <f t="shared" si="10"/>
        <v>8</v>
      </c>
      <c r="H34" s="70" t="str">
        <f t="shared" si="10"/>
        <v/>
      </c>
      <c r="I34" s="70" t="str">
        <f t="shared" si="10"/>
        <v/>
      </c>
      <c r="J34" s="70">
        <f t="shared" si="10"/>
        <v>8</v>
      </c>
      <c r="K34" s="70">
        <f t="shared" si="10"/>
        <v>8</v>
      </c>
      <c r="L34" s="70">
        <f t="shared" si="10"/>
        <v>8</v>
      </c>
      <c r="M34" s="70">
        <f t="shared" si="10"/>
        <v>8</v>
      </c>
      <c r="N34" s="70" t="str">
        <f t="shared" si="10"/>
        <v/>
      </c>
      <c r="O34" s="70" t="str">
        <f t="shared" si="10"/>
        <v/>
      </c>
      <c r="P34" s="70">
        <f t="shared" si="10"/>
        <v>8</v>
      </c>
      <c r="Q34" s="70">
        <f t="shared" si="10"/>
        <v>8</v>
      </c>
      <c r="R34" s="70">
        <f t="shared" si="10"/>
        <v>8</v>
      </c>
      <c r="S34" s="70">
        <f t="shared" si="10"/>
        <v>8</v>
      </c>
      <c r="T34" s="70" t="str">
        <f t="shared" si="10"/>
        <v/>
      </c>
      <c r="U34" s="70" t="str">
        <f t="shared" si="10"/>
        <v/>
      </c>
      <c r="V34" s="70">
        <f t="shared" si="10"/>
        <v>8</v>
      </c>
      <c r="W34" s="70">
        <f t="shared" si="10"/>
        <v>8</v>
      </c>
      <c r="X34" s="70">
        <f t="shared" si="10"/>
        <v>8</v>
      </c>
      <c r="Y34" s="70">
        <f t="shared" si="10"/>
        <v>8</v>
      </c>
      <c r="Z34" s="70" t="str">
        <f t="shared" si="10"/>
        <v/>
      </c>
      <c r="AA34" s="70" t="str">
        <f t="shared" si="10"/>
        <v/>
      </c>
      <c r="AB34" s="70">
        <f t="shared" si="10"/>
        <v>8</v>
      </c>
      <c r="AC34" s="70">
        <f t="shared" si="10"/>
        <v>8</v>
      </c>
      <c r="AD34" s="70">
        <f t="shared" si="10"/>
        <v>8</v>
      </c>
      <c r="AE34" s="70">
        <f t="shared" si="10"/>
        <v>8</v>
      </c>
      <c r="AF34" s="70" t="str">
        <f t="shared" si="10"/>
        <v/>
      </c>
      <c r="AG34" s="70" t="str">
        <f t="shared" si="10"/>
        <v/>
      </c>
      <c r="AH34" s="39"/>
      <c r="AI34" s="39"/>
      <c r="AJ34" s="40"/>
      <c r="AK34" s="162"/>
      <c r="AL34" s="156"/>
      <c r="AM34" s="127"/>
      <c r="AN34" s="130"/>
      <c r="AO34" s="133"/>
      <c r="AP34" s="136"/>
      <c r="AQ34" s="136"/>
      <c r="AR34" s="124"/>
      <c r="AS34" s="124"/>
      <c r="AT34" s="124"/>
      <c r="AU34" s="124"/>
      <c r="AV34" s="124"/>
      <c r="AW34" s="124"/>
      <c r="AX34" s="124"/>
      <c r="AY34" s="95"/>
      <c r="AZ34" s="95"/>
      <c r="BA34" s="98"/>
    </row>
    <row r="35" spans="1:53" ht="15" customHeight="1" x14ac:dyDescent="0.25">
      <c r="A35" s="141"/>
      <c r="B35" s="144"/>
      <c r="C35" s="147"/>
      <c r="D35" s="150"/>
      <c r="E35" s="51"/>
      <c r="F35" s="43" t="str">
        <f t="shared" ref="F35:AG35" si="11">IF(F36&gt;0,"НУ","")</f>
        <v/>
      </c>
      <c r="G35" s="43" t="str">
        <f t="shared" si="11"/>
        <v/>
      </c>
      <c r="H35" s="43" t="str">
        <f t="shared" si="11"/>
        <v/>
      </c>
      <c r="I35" s="43" t="str">
        <f t="shared" si="11"/>
        <v/>
      </c>
      <c r="J35" s="43" t="str">
        <f t="shared" si="11"/>
        <v/>
      </c>
      <c r="K35" s="43" t="str">
        <f t="shared" si="11"/>
        <v/>
      </c>
      <c r="L35" s="43" t="str">
        <f t="shared" si="11"/>
        <v/>
      </c>
      <c r="M35" s="43" t="str">
        <f t="shared" si="11"/>
        <v/>
      </c>
      <c r="N35" s="43" t="str">
        <f t="shared" si="11"/>
        <v/>
      </c>
      <c r="O35" s="43" t="str">
        <f t="shared" si="11"/>
        <v/>
      </c>
      <c r="P35" s="43" t="str">
        <f t="shared" si="11"/>
        <v/>
      </c>
      <c r="Q35" s="43" t="str">
        <f t="shared" si="11"/>
        <v/>
      </c>
      <c r="R35" s="43" t="str">
        <f t="shared" si="11"/>
        <v/>
      </c>
      <c r="S35" s="43" t="str">
        <f t="shared" si="11"/>
        <v/>
      </c>
      <c r="T35" s="43" t="str">
        <f t="shared" si="11"/>
        <v/>
      </c>
      <c r="U35" s="43" t="str">
        <f t="shared" si="11"/>
        <v/>
      </c>
      <c r="V35" s="43" t="str">
        <f t="shared" si="11"/>
        <v/>
      </c>
      <c r="W35" s="43" t="str">
        <f t="shared" si="11"/>
        <v/>
      </c>
      <c r="X35" s="43" t="str">
        <f t="shared" si="11"/>
        <v/>
      </c>
      <c r="Y35" s="43" t="str">
        <f t="shared" si="11"/>
        <v/>
      </c>
      <c r="Z35" s="43" t="str">
        <f t="shared" si="11"/>
        <v/>
      </c>
      <c r="AA35" s="43" t="str">
        <f t="shared" si="11"/>
        <v/>
      </c>
      <c r="AB35" s="43" t="str">
        <f t="shared" si="11"/>
        <v/>
      </c>
      <c r="AC35" s="43" t="str">
        <f t="shared" si="11"/>
        <v/>
      </c>
      <c r="AD35" s="43" t="str">
        <f t="shared" si="11"/>
        <v/>
      </c>
      <c r="AE35" s="43" t="str">
        <f t="shared" si="11"/>
        <v/>
      </c>
      <c r="AF35" s="43" t="str">
        <f t="shared" si="11"/>
        <v/>
      </c>
      <c r="AG35" s="43" t="str">
        <f t="shared" si="11"/>
        <v/>
      </c>
      <c r="AH35" s="43"/>
      <c r="AI35" s="43"/>
      <c r="AJ35" s="71"/>
      <c r="AK35" s="162"/>
      <c r="AL35" s="156"/>
      <c r="AM35" s="127"/>
      <c r="AN35" s="130"/>
      <c r="AO35" s="133"/>
      <c r="AP35" s="136"/>
      <c r="AQ35" s="136"/>
      <c r="AR35" s="124"/>
      <c r="AS35" s="124"/>
      <c r="AT35" s="124"/>
      <c r="AU35" s="124"/>
      <c r="AV35" s="124"/>
      <c r="AW35" s="124"/>
      <c r="AX35" s="124"/>
      <c r="AY35" s="95"/>
      <c r="AZ35" s="95"/>
      <c r="BA35" s="98"/>
    </row>
    <row r="36" spans="1:53" ht="15" customHeight="1" thickBot="1" x14ac:dyDescent="0.3">
      <c r="A36" s="142"/>
      <c r="B36" s="145"/>
      <c r="C36" s="148"/>
      <c r="D36" s="151"/>
      <c r="E36" s="52"/>
      <c r="F36" s="47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9"/>
      <c r="AK36" s="163"/>
      <c r="AL36" s="157"/>
      <c r="AM36" s="128"/>
      <c r="AN36" s="131"/>
      <c r="AO36" s="134"/>
      <c r="AP36" s="137"/>
      <c r="AQ36" s="137"/>
      <c r="AR36" s="125"/>
      <c r="AS36" s="125"/>
      <c r="AT36" s="125"/>
      <c r="AU36" s="125"/>
      <c r="AV36" s="125"/>
      <c r="AW36" s="125"/>
      <c r="AX36" s="125"/>
      <c r="AY36" s="96"/>
      <c r="AZ36" s="96"/>
      <c r="BA36" s="99"/>
    </row>
    <row r="37" spans="1:53" ht="15" customHeight="1" x14ac:dyDescent="0.25">
      <c r="A37" s="140">
        <v>7</v>
      </c>
      <c r="B37" s="143" t="str">
        <f>IFERROR(VLOOKUP($C37,[1]Списки!$A$1:$C$3999,2,0),"")</f>
        <v/>
      </c>
      <c r="C37" s="146"/>
      <c r="D37" s="149" t="str">
        <f>IFERROR(VLOOKUP($C37,[1]Списки!$A$1:$C$3999,3,0),"")</f>
        <v/>
      </c>
      <c r="E37" s="50"/>
      <c r="F37" s="34" t="str">
        <f>VLOOKUP(F$11,[1]Графік!$A$5:$C$32,3,0)</f>
        <v>Р</v>
      </c>
      <c r="G37" s="65" t="str">
        <f>VLOOKUP(G$11,[1]Графік!$A$5:$C$32,3,0)</f>
        <v>Р</v>
      </c>
      <c r="H37" s="65" t="str">
        <f>VLOOKUP(H$11,[1]Графік!$A$5:$C$32,3,0)</f>
        <v>ВВ</v>
      </c>
      <c r="I37" s="65" t="str">
        <f>VLOOKUP(I$11,[1]Графік!$A$5:$C$32,3,0)</f>
        <v>ВВ</v>
      </c>
      <c r="J37" s="65" t="str">
        <f>VLOOKUP(J$11,[1]Графік!$A$5:$C$32,3,0)</f>
        <v>Р</v>
      </c>
      <c r="K37" s="65" t="str">
        <f>VLOOKUP(K$11,[1]Графік!$A$5:$C$32,3,0)</f>
        <v>Р</v>
      </c>
      <c r="L37" s="65" t="str">
        <f>VLOOKUP(L$11,[1]Графік!$A$5:$C$32,3,0)</f>
        <v>Р</v>
      </c>
      <c r="M37" s="65" t="str">
        <f>VLOOKUP(M$11,[1]Графік!$A$5:$C$32,3,0)</f>
        <v>Р</v>
      </c>
      <c r="N37" s="65" t="str">
        <f>VLOOKUP(N$11,[1]Графік!$A$5:$C$32,3,0)</f>
        <v>ВВ</v>
      </c>
      <c r="O37" s="65" t="str">
        <f>VLOOKUP(O$11,[1]Графік!$A$5:$C$32,3,0)</f>
        <v>ВВ</v>
      </c>
      <c r="P37" s="65" t="str">
        <f>VLOOKUP(P$11,[1]Графік!$A$5:$C$32,3,0)</f>
        <v>Р</v>
      </c>
      <c r="Q37" s="65" t="str">
        <f>VLOOKUP(Q$11,[1]Графік!$A$5:$C$32,3,0)</f>
        <v>Р</v>
      </c>
      <c r="R37" s="65" t="str">
        <f>VLOOKUP(R$11,[1]Графік!$A$5:$C$32,3,0)</f>
        <v>Р</v>
      </c>
      <c r="S37" s="65" t="str">
        <f>VLOOKUP(S$11,[1]Графік!$A$5:$C$32,3,0)</f>
        <v>Р</v>
      </c>
      <c r="T37" s="65" t="str">
        <f>VLOOKUP(T$11,[1]Графік!$A$5:$C$32,3,0)</f>
        <v>ВВ</v>
      </c>
      <c r="U37" s="65" t="str">
        <f>VLOOKUP(U$11,[1]Графік!$A$5:$C$32,3,0)</f>
        <v>ВВ</v>
      </c>
      <c r="V37" s="65" t="str">
        <f>VLOOKUP(V$11,[1]Графік!$A$5:$C$32,3,0)</f>
        <v>Р</v>
      </c>
      <c r="W37" s="65" t="str">
        <f>VLOOKUP(W$11,[1]Графік!$A$5:$C$32,3,0)</f>
        <v>Р</v>
      </c>
      <c r="X37" s="65" t="str">
        <f>VLOOKUP(X$11,[1]Графік!$A$5:$C$32,3,0)</f>
        <v>Р</v>
      </c>
      <c r="Y37" s="65" t="str">
        <f>VLOOKUP(Y$11,[1]Графік!$A$5:$C$32,3,0)</f>
        <v>Р</v>
      </c>
      <c r="Z37" s="65" t="str">
        <f>VLOOKUP(Z$11,[1]Графік!$A$5:$C$32,3,0)</f>
        <v>ВВ</v>
      </c>
      <c r="AA37" s="65" t="str">
        <f>VLOOKUP(AA$11,[1]Графік!$A$5:$C$32,3,0)</f>
        <v>ВВ</v>
      </c>
      <c r="AB37" s="65" t="str">
        <f>VLOOKUP(AB$11,[1]Графік!$A$5:$C$32,3,0)</f>
        <v>Р</v>
      </c>
      <c r="AC37" s="65" t="str">
        <f>VLOOKUP(AC$11,[1]Графік!$A$5:$C$32,3,0)</f>
        <v>Р</v>
      </c>
      <c r="AD37" s="65" t="str">
        <f>VLOOKUP(AD$11,[1]Графік!$A$5:$C$32,3,0)</f>
        <v>Р</v>
      </c>
      <c r="AE37" s="65" t="str">
        <f>VLOOKUP(AE$11,[1]Графік!$A$5:$C$32,3,0)</f>
        <v>Р</v>
      </c>
      <c r="AF37" s="65" t="str">
        <f>VLOOKUP(AF$11,[1]Графік!$A$5:$C$32,3,0)</f>
        <v>ВВ</v>
      </c>
      <c r="AG37" s="65" t="str">
        <f>VLOOKUP(AG$11,[1]Графік!$A$5:$C$32,3,0)</f>
        <v>ВВ</v>
      </c>
      <c r="AH37" s="65"/>
      <c r="AI37" s="65"/>
      <c r="AJ37" s="66"/>
      <c r="AK37" s="162">
        <f ca="1">SUMIF($F37:$AJ40,"Р",$F38:$AJ38)</f>
        <v>144</v>
      </c>
      <c r="AL37" s="156">
        <f ca="1">SUMIF($F39:$AJ40,"НУ",$F40:$AJ40)</f>
        <v>0</v>
      </c>
      <c r="AM37" s="127">
        <f ca="1">SUMIF(F37:AJ40,"РВ",F38:AJ38)</f>
        <v>0</v>
      </c>
      <c r="AN37" s="130">
        <f ca="1">AK37+AL37+AM37</f>
        <v>144</v>
      </c>
      <c r="AO37" s="133">
        <f ca="1">AK37/8</f>
        <v>18</v>
      </c>
      <c r="AP37" s="136">
        <f>COUNTIF($F37:$AJ40,"=ВВ")</f>
        <v>10</v>
      </c>
      <c r="AQ37" s="136">
        <f>COUNTIF($F37:$AJ40,"=В")</f>
        <v>0</v>
      </c>
      <c r="AR37" s="124">
        <f>COUNTIF($F37:$AJ40,"=НА")</f>
        <v>0</v>
      </c>
      <c r="AS37" s="124">
        <f>COUNTIF(F37:AJ40,"=ТН")</f>
        <v>0</v>
      </c>
      <c r="AT37" s="124">
        <f>COUNTIF($F37:$AJ40,"=ВД")</f>
        <v>0</v>
      </c>
      <c r="AU37" s="124">
        <f>COUNTIF($F37:$AJ40,"=ВП")</f>
        <v>0</v>
      </c>
      <c r="AV37" s="124">
        <f>COUNTIF($F37:$AJ40,"=ДД")</f>
        <v>0</v>
      </c>
      <c r="AW37" s="124">
        <f>COUNTIF($F37:$AJ40,"=П")</f>
        <v>0</v>
      </c>
      <c r="AX37" s="124">
        <f>COUNTIF($F37:$AJ40,"=ПР")</f>
        <v>0</v>
      </c>
      <c r="AY37" s="95">
        <f>COUNTIF($F37:$AJ40,"=І")</f>
        <v>0</v>
      </c>
      <c r="AZ37" s="95">
        <f>COUNTIF($F37:$AJ40,"=НЗ")</f>
        <v>0</v>
      </c>
      <c r="BA37" s="97" t="str">
        <f>IF(C37&gt;1,[1]Графік!$D$36,"")</f>
        <v/>
      </c>
    </row>
    <row r="38" spans="1:53" ht="15" customHeight="1" x14ac:dyDescent="0.25">
      <c r="A38" s="141"/>
      <c r="B38" s="144"/>
      <c r="C38" s="147"/>
      <c r="D38" s="150"/>
      <c r="E38" s="51"/>
      <c r="F38" s="38">
        <f t="shared" ref="F38:AG38" si="12">IF(F37="Р",8,"")</f>
        <v>8</v>
      </c>
      <c r="G38" s="39">
        <f t="shared" si="12"/>
        <v>8</v>
      </c>
      <c r="H38" s="70" t="str">
        <f t="shared" si="12"/>
        <v/>
      </c>
      <c r="I38" s="70" t="str">
        <f t="shared" si="12"/>
        <v/>
      </c>
      <c r="J38" s="70">
        <f t="shared" si="12"/>
        <v>8</v>
      </c>
      <c r="K38" s="70">
        <f t="shared" si="12"/>
        <v>8</v>
      </c>
      <c r="L38" s="70">
        <f t="shared" si="12"/>
        <v>8</v>
      </c>
      <c r="M38" s="70">
        <f t="shared" si="12"/>
        <v>8</v>
      </c>
      <c r="N38" s="70" t="str">
        <f t="shared" si="12"/>
        <v/>
      </c>
      <c r="O38" s="70" t="str">
        <f t="shared" si="12"/>
        <v/>
      </c>
      <c r="P38" s="70">
        <f t="shared" si="12"/>
        <v>8</v>
      </c>
      <c r="Q38" s="70">
        <f t="shared" si="12"/>
        <v>8</v>
      </c>
      <c r="R38" s="70">
        <f t="shared" si="12"/>
        <v>8</v>
      </c>
      <c r="S38" s="70">
        <f t="shared" si="12"/>
        <v>8</v>
      </c>
      <c r="T38" s="70" t="str">
        <f t="shared" si="12"/>
        <v/>
      </c>
      <c r="U38" s="70" t="str">
        <f t="shared" si="12"/>
        <v/>
      </c>
      <c r="V38" s="70">
        <f t="shared" si="12"/>
        <v>8</v>
      </c>
      <c r="W38" s="70">
        <f t="shared" si="12"/>
        <v>8</v>
      </c>
      <c r="X38" s="70">
        <f t="shared" si="12"/>
        <v>8</v>
      </c>
      <c r="Y38" s="70">
        <f t="shared" si="12"/>
        <v>8</v>
      </c>
      <c r="Z38" s="70" t="str">
        <f t="shared" si="12"/>
        <v/>
      </c>
      <c r="AA38" s="70" t="str">
        <f t="shared" si="12"/>
        <v/>
      </c>
      <c r="AB38" s="70">
        <f t="shared" si="12"/>
        <v>8</v>
      </c>
      <c r="AC38" s="70">
        <f t="shared" si="12"/>
        <v>8</v>
      </c>
      <c r="AD38" s="70">
        <f t="shared" si="12"/>
        <v>8</v>
      </c>
      <c r="AE38" s="70">
        <f t="shared" si="12"/>
        <v>8</v>
      </c>
      <c r="AF38" s="70" t="str">
        <f t="shared" si="12"/>
        <v/>
      </c>
      <c r="AG38" s="70" t="str">
        <f t="shared" si="12"/>
        <v/>
      </c>
      <c r="AH38" s="39"/>
      <c r="AI38" s="39"/>
      <c r="AJ38" s="40"/>
      <c r="AK38" s="162"/>
      <c r="AL38" s="156"/>
      <c r="AM38" s="127"/>
      <c r="AN38" s="130"/>
      <c r="AO38" s="133"/>
      <c r="AP38" s="136"/>
      <c r="AQ38" s="136"/>
      <c r="AR38" s="124"/>
      <c r="AS38" s="124"/>
      <c r="AT38" s="124"/>
      <c r="AU38" s="124"/>
      <c r="AV38" s="124"/>
      <c r="AW38" s="124"/>
      <c r="AX38" s="124"/>
      <c r="AY38" s="95"/>
      <c r="AZ38" s="95"/>
      <c r="BA38" s="98"/>
    </row>
    <row r="39" spans="1:53" ht="15" customHeight="1" x14ac:dyDescent="0.25">
      <c r="A39" s="141"/>
      <c r="B39" s="144"/>
      <c r="C39" s="147"/>
      <c r="D39" s="150"/>
      <c r="E39" s="51"/>
      <c r="F39" s="43" t="str">
        <f t="shared" ref="F39:AG39" si="13">IF(F40&gt;0,"НУ","")</f>
        <v/>
      </c>
      <c r="G39" s="43" t="str">
        <f t="shared" si="13"/>
        <v/>
      </c>
      <c r="H39" s="43" t="str">
        <f t="shared" si="13"/>
        <v/>
      </c>
      <c r="I39" s="43" t="str">
        <f t="shared" si="13"/>
        <v/>
      </c>
      <c r="J39" s="43" t="str">
        <f t="shared" si="13"/>
        <v/>
      </c>
      <c r="K39" s="43" t="str">
        <f t="shared" si="13"/>
        <v/>
      </c>
      <c r="L39" s="43" t="str">
        <f t="shared" si="13"/>
        <v/>
      </c>
      <c r="M39" s="43" t="str">
        <f t="shared" si="13"/>
        <v/>
      </c>
      <c r="N39" s="43" t="str">
        <f t="shared" si="13"/>
        <v/>
      </c>
      <c r="O39" s="43" t="str">
        <f t="shared" si="13"/>
        <v/>
      </c>
      <c r="P39" s="43" t="str">
        <f t="shared" si="13"/>
        <v/>
      </c>
      <c r="Q39" s="43" t="str">
        <f t="shared" si="13"/>
        <v/>
      </c>
      <c r="R39" s="43" t="str">
        <f t="shared" si="13"/>
        <v/>
      </c>
      <c r="S39" s="43" t="str">
        <f t="shared" si="13"/>
        <v/>
      </c>
      <c r="T39" s="43" t="str">
        <f t="shared" si="13"/>
        <v/>
      </c>
      <c r="U39" s="43" t="str">
        <f t="shared" si="13"/>
        <v/>
      </c>
      <c r="V39" s="43" t="str">
        <f t="shared" si="13"/>
        <v/>
      </c>
      <c r="W39" s="43" t="str">
        <f t="shared" si="13"/>
        <v/>
      </c>
      <c r="X39" s="43" t="str">
        <f t="shared" si="13"/>
        <v/>
      </c>
      <c r="Y39" s="43" t="str">
        <f t="shared" si="13"/>
        <v/>
      </c>
      <c r="Z39" s="43" t="str">
        <f t="shared" si="13"/>
        <v/>
      </c>
      <c r="AA39" s="43" t="str">
        <f t="shared" si="13"/>
        <v/>
      </c>
      <c r="AB39" s="43" t="str">
        <f t="shared" si="13"/>
        <v/>
      </c>
      <c r="AC39" s="43" t="str">
        <f t="shared" si="13"/>
        <v/>
      </c>
      <c r="AD39" s="43" t="str">
        <f t="shared" si="13"/>
        <v/>
      </c>
      <c r="AE39" s="43" t="str">
        <f t="shared" si="13"/>
        <v/>
      </c>
      <c r="AF39" s="43" t="str">
        <f t="shared" si="13"/>
        <v/>
      </c>
      <c r="AG39" s="43" t="str">
        <f t="shared" si="13"/>
        <v/>
      </c>
      <c r="AH39" s="43"/>
      <c r="AI39" s="43"/>
      <c r="AJ39" s="71"/>
      <c r="AK39" s="162"/>
      <c r="AL39" s="156"/>
      <c r="AM39" s="127"/>
      <c r="AN39" s="130"/>
      <c r="AO39" s="133"/>
      <c r="AP39" s="136"/>
      <c r="AQ39" s="136"/>
      <c r="AR39" s="124"/>
      <c r="AS39" s="124"/>
      <c r="AT39" s="124"/>
      <c r="AU39" s="124"/>
      <c r="AV39" s="124"/>
      <c r="AW39" s="124"/>
      <c r="AX39" s="124"/>
      <c r="AY39" s="95"/>
      <c r="AZ39" s="95"/>
      <c r="BA39" s="98"/>
    </row>
    <row r="40" spans="1:53" ht="15" customHeight="1" thickBot="1" x14ac:dyDescent="0.3">
      <c r="A40" s="142"/>
      <c r="B40" s="145"/>
      <c r="C40" s="148"/>
      <c r="D40" s="151"/>
      <c r="E40" s="52"/>
      <c r="F40" s="47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9"/>
      <c r="AK40" s="163"/>
      <c r="AL40" s="157"/>
      <c r="AM40" s="128"/>
      <c r="AN40" s="131"/>
      <c r="AO40" s="134"/>
      <c r="AP40" s="137"/>
      <c r="AQ40" s="137"/>
      <c r="AR40" s="125"/>
      <c r="AS40" s="125"/>
      <c r="AT40" s="125"/>
      <c r="AU40" s="125"/>
      <c r="AV40" s="125"/>
      <c r="AW40" s="125"/>
      <c r="AX40" s="125"/>
      <c r="AY40" s="96"/>
      <c r="AZ40" s="96"/>
      <c r="BA40" s="99"/>
    </row>
    <row r="41" spans="1:53" ht="15" customHeight="1" x14ac:dyDescent="0.25">
      <c r="A41" s="140">
        <v>8</v>
      </c>
      <c r="B41" s="143" t="str">
        <f>IFERROR(VLOOKUP($C41,[1]Списки!$A$1:$C$3999,2,0),"")</f>
        <v/>
      </c>
      <c r="C41" s="146"/>
      <c r="D41" s="149" t="str">
        <f>IFERROR(VLOOKUP($C41,[1]Списки!$A$1:$C$3999,3,0),"")</f>
        <v/>
      </c>
      <c r="E41" s="50"/>
      <c r="F41" s="34" t="str">
        <f>VLOOKUP(F$11,[1]Графік!$A$5:$C$32,3,0)</f>
        <v>Р</v>
      </c>
      <c r="G41" s="65" t="str">
        <f>VLOOKUP(G$11,[1]Графік!$A$5:$C$32,3,0)</f>
        <v>Р</v>
      </c>
      <c r="H41" s="65" t="str">
        <f>VLOOKUP(H$11,[1]Графік!$A$5:$C$32,3,0)</f>
        <v>ВВ</v>
      </c>
      <c r="I41" s="65" t="str">
        <f>VLOOKUP(I$11,[1]Графік!$A$5:$C$32,3,0)</f>
        <v>ВВ</v>
      </c>
      <c r="J41" s="65" t="str">
        <f>VLOOKUP(J$11,[1]Графік!$A$5:$C$32,3,0)</f>
        <v>Р</v>
      </c>
      <c r="K41" s="65" t="str">
        <f>VLOOKUP(K$11,[1]Графік!$A$5:$C$32,3,0)</f>
        <v>Р</v>
      </c>
      <c r="L41" s="65" t="str">
        <f>VLOOKUP(L$11,[1]Графік!$A$5:$C$32,3,0)</f>
        <v>Р</v>
      </c>
      <c r="M41" s="65" t="str">
        <f>VLOOKUP(M$11,[1]Графік!$A$5:$C$32,3,0)</f>
        <v>Р</v>
      </c>
      <c r="N41" s="65" t="str">
        <f>VLOOKUP(N$11,[1]Графік!$A$5:$C$32,3,0)</f>
        <v>ВВ</v>
      </c>
      <c r="O41" s="65" t="str">
        <f>VLOOKUP(O$11,[1]Графік!$A$5:$C$32,3,0)</f>
        <v>ВВ</v>
      </c>
      <c r="P41" s="65" t="str">
        <f>VLOOKUP(P$11,[1]Графік!$A$5:$C$32,3,0)</f>
        <v>Р</v>
      </c>
      <c r="Q41" s="65" t="str">
        <f>VLOOKUP(Q$11,[1]Графік!$A$5:$C$32,3,0)</f>
        <v>Р</v>
      </c>
      <c r="R41" s="65" t="str">
        <f>VLOOKUP(R$11,[1]Графік!$A$5:$C$32,3,0)</f>
        <v>Р</v>
      </c>
      <c r="S41" s="65" t="str">
        <f>VLOOKUP(S$11,[1]Графік!$A$5:$C$32,3,0)</f>
        <v>Р</v>
      </c>
      <c r="T41" s="65" t="str">
        <f>VLOOKUP(T$11,[1]Графік!$A$5:$C$32,3,0)</f>
        <v>ВВ</v>
      </c>
      <c r="U41" s="65" t="str">
        <f>VLOOKUP(U$11,[1]Графік!$A$5:$C$32,3,0)</f>
        <v>ВВ</v>
      </c>
      <c r="V41" s="65" t="str">
        <f>VLOOKUP(V$11,[1]Графік!$A$5:$C$32,3,0)</f>
        <v>Р</v>
      </c>
      <c r="W41" s="65" t="str">
        <f>VLOOKUP(W$11,[1]Графік!$A$5:$C$32,3,0)</f>
        <v>Р</v>
      </c>
      <c r="X41" s="65" t="str">
        <f>VLOOKUP(X$11,[1]Графік!$A$5:$C$32,3,0)</f>
        <v>Р</v>
      </c>
      <c r="Y41" s="65" t="str">
        <f>VLOOKUP(Y$11,[1]Графік!$A$5:$C$32,3,0)</f>
        <v>Р</v>
      </c>
      <c r="Z41" s="65" t="str">
        <f>VLOOKUP(Z$11,[1]Графік!$A$5:$C$32,3,0)</f>
        <v>ВВ</v>
      </c>
      <c r="AA41" s="65" t="str">
        <f>VLOOKUP(AA$11,[1]Графік!$A$5:$C$32,3,0)</f>
        <v>ВВ</v>
      </c>
      <c r="AB41" s="65" t="str">
        <f>VLOOKUP(AB$11,[1]Графік!$A$5:$C$32,3,0)</f>
        <v>Р</v>
      </c>
      <c r="AC41" s="65" t="str">
        <f>VLOOKUP(AC$11,[1]Графік!$A$5:$C$32,3,0)</f>
        <v>Р</v>
      </c>
      <c r="AD41" s="65" t="str">
        <f>VLOOKUP(AD$11,[1]Графік!$A$5:$C$32,3,0)</f>
        <v>Р</v>
      </c>
      <c r="AE41" s="65" t="str">
        <f>VLOOKUP(AE$11,[1]Графік!$A$5:$C$32,3,0)</f>
        <v>Р</v>
      </c>
      <c r="AF41" s="65" t="str">
        <f>VLOOKUP(AF$11,[1]Графік!$A$5:$C$32,3,0)</f>
        <v>ВВ</v>
      </c>
      <c r="AG41" s="65" t="str">
        <f>VLOOKUP(AG$11,[1]Графік!$A$5:$C$32,3,0)</f>
        <v>ВВ</v>
      </c>
      <c r="AH41" s="65"/>
      <c r="AI41" s="65"/>
      <c r="AJ41" s="66"/>
      <c r="AK41" s="162">
        <f ca="1">SUMIF($F41:$AJ44,"Р",$F42:$AJ42)</f>
        <v>144</v>
      </c>
      <c r="AL41" s="156">
        <f ca="1">SUMIF($F43:$AJ44,"НУ",$F44:$AJ44)</f>
        <v>0</v>
      </c>
      <c r="AM41" s="127">
        <f ca="1">SUMIF(F41:AJ44,"РВ",F42:AJ42)</f>
        <v>0</v>
      </c>
      <c r="AN41" s="130">
        <f ca="1">AK41+AL41+AM41</f>
        <v>144</v>
      </c>
      <c r="AO41" s="133">
        <f ca="1">AK41/8</f>
        <v>18</v>
      </c>
      <c r="AP41" s="136">
        <f>COUNTIF($F41:$AJ44,"=ВВ")</f>
        <v>10</v>
      </c>
      <c r="AQ41" s="136">
        <f>COUNTIF($F41:$AJ44,"=В")</f>
        <v>0</v>
      </c>
      <c r="AR41" s="124">
        <f>COUNTIF($F41:$AJ44,"=НА")</f>
        <v>0</v>
      </c>
      <c r="AS41" s="124">
        <f>COUNTIF(F41:AJ44,"=ТН")</f>
        <v>0</v>
      </c>
      <c r="AT41" s="124">
        <f>COUNTIF($F41:$AJ44,"=ВД")</f>
        <v>0</v>
      </c>
      <c r="AU41" s="124">
        <f>COUNTIF($F41:$AJ44,"=ВП")</f>
        <v>0</v>
      </c>
      <c r="AV41" s="124">
        <f>COUNTIF($F41:$AJ44,"=ДД")</f>
        <v>0</v>
      </c>
      <c r="AW41" s="124">
        <f>COUNTIF($F41:$AJ44,"=П")</f>
        <v>0</v>
      </c>
      <c r="AX41" s="124">
        <f>COUNTIF($F41:$AJ44,"=ПР")</f>
        <v>0</v>
      </c>
      <c r="AY41" s="95">
        <f>COUNTIF($F41:$AJ44,"=І")</f>
        <v>0</v>
      </c>
      <c r="AZ41" s="95">
        <f>COUNTIF($F41:$AJ44,"=НЗ")</f>
        <v>0</v>
      </c>
      <c r="BA41" s="97" t="str">
        <f>IF(C41&gt;1,[1]Графік!$D$36,"")</f>
        <v/>
      </c>
    </row>
    <row r="42" spans="1:53" ht="15" customHeight="1" x14ac:dyDescent="0.25">
      <c r="A42" s="141"/>
      <c r="B42" s="144"/>
      <c r="C42" s="147"/>
      <c r="D42" s="150"/>
      <c r="E42" s="51"/>
      <c r="F42" s="38">
        <f t="shared" ref="F42:AG42" si="14">IF(F41="Р",8,"")</f>
        <v>8</v>
      </c>
      <c r="G42" s="39">
        <f t="shared" si="14"/>
        <v>8</v>
      </c>
      <c r="H42" s="70" t="str">
        <f t="shared" si="14"/>
        <v/>
      </c>
      <c r="I42" s="70" t="str">
        <f t="shared" si="14"/>
        <v/>
      </c>
      <c r="J42" s="70">
        <f t="shared" si="14"/>
        <v>8</v>
      </c>
      <c r="K42" s="70">
        <f t="shared" si="14"/>
        <v>8</v>
      </c>
      <c r="L42" s="70">
        <f t="shared" si="14"/>
        <v>8</v>
      </c>
      <c r="M42" s="70">
        <f t="shared" si="14"/>
        <v>8</v>
      </c>
      <c r="N42" s="70" t="str">
        <f t="shared" si="14"/>
        <v/>
      </c>
      <c r="O42" s="70" t="str">
        <f t="shared" si="14"/>
        <v/>
      </c>
      <c r="P42" s="70">
        <f t="shared" si="14"/>
        <v>8</v>
      </c>
      <c r="Q42" s="70">
        <f t="shared" si="14"/>
        <v>8</v>
      </c>
      <c r="R42" s="70">
        <f t="shared" si="14"/>
        <v>8</v>
      </c>
      <c r="S42" s="70">
        <f t="shared" si="14"/>
        <v>8</v>
      </c>
      <c r="T42" s="70" t="str">
        <f t="shared" si="14"/>
        <v/>
      </c>
      <c r="U42" s="70" t="str">
        <f t="shared" si="14"/>
        <v/>
      </c>
      <c r="V42" s="70">
        <f t="shared" si="14"/>
        <v>8</v>
      </c>
      <c r="W42" s="70">
        <f t="shared" si="14"/>
        <v>8</v>
      </c>
      <c r="X42" s="70">
        <f t="shared" si="14"/>
        <v>8</v>
      </c>
      <c r="Y42" s="70">
        <f t="shared" si="14"/>
        <v>8</v>
      </c>
      <c r="Z42" s="70" t="str">
        <f t="shared" si="14"/>
        <v/>
      </c>
      <c r="AA42" s="70" t="str">
        <f t="shared" si="14"/>
        <v/>
      </c>
      <c r="AB42" s="70">
        <f t="shared" si="14"/>
        <v>8</v>
      </c>
      <c r="AC42" s="70">
        <f t="shared" si="14"/>
        <v>8</v>
      </c>
      <c r="AD42" s="70">
        <f t="shared" si="14"/>
        <v>8</v>
      </c>
      <c r="AE42" s="70">
        <f t="shared" si="14"/>
        <v>8</v>
      </c>
      <c r="AF42" s="70" t="str">
        <f t="shared" si="14"/>
        <v/>
      </c>
      <c r="AG42" s="70" t="str">
        <f t="shared" si="14"/>
        <v/>
      </c>
      <c r="AH42" s="39"/>
      <c r="AI42" s="39"/>
      <c r="AJ42" s="40"/>
      <c r="AK42" s="162"/>
      <c r="AL42" s="156"/>
      <c r="AM42" s="127"/>
      <c r="AN42" s="130"/>
      <c r="AO42" s="133"/>
      <c r="AP42" s="136"/>
      <c r="AQ42" s="136"/>
      <c r="AR42" s="124"/>
      <c r="AS42" s="124"/>
      <c r="AT42" s="124"/>
      <c r="AU42" s="124"/>
      <c r="AV42" s="124"/>
      <c r="AW42" s="124"/>
      <c r="AX42" s="124"/>
      <c r="AY42" s="95"/>
      <c r="AZ42" s="95"/>
      <c r="BA42" s="98"/>
    </row>
    <row r="43" spans="1:53" ht="15" customHeight="1" x14ac:dyDescent="0.25">
      <c r="A43" s="141"/>
      <c r="B43" s="144"/>
      <c r="C43" s="147"/>
      <c r="D43" s="150"/>
      <c r="E43" s="51"/>
      <c r="F43" s="43" t="str">
        <f t="shared" ref="F43:AG43" si="15">IF(F44&gt;0,"НУ","")</f>
        <v/>
      </c>
      <c r="G43" s="43" t="str">
        <f t="shared" si="15"/>
        <v/>
      </c>
      <c r="H43" s="43" t="str">
        <f t="shared" si="15"/>
        <v/>
      </c>
      <c r="I43" s="43" t="str">
        <f t="shared" si="15"/>
        <v/>
      </c>
      <c r="J43" s="43" t="str">
        <f t="shared" si="15"/>
        <v/>
      </c>
      <c r="K43" s="43" t="str">
        <f t="shared" si="15"/>
        <v/>
      </c>
      <c r="L43" s="43" t="str">
        <f t="shared" si="15"/>
        <v/>
      </c>
      <c r="M43" s="43" t="str">
        <f t="shared" si="15"/>
        <v/>
      </c>
      <c r="N43" s="43" t="str">
        <f t="shared" si="15"/>
        <v/>
      </c>
      <c r="O43" s="43" t="str">
        <f t="shared" si="15"/>
        <v/>
      </c>
      <c r="P43" s="43" t="str">
        <f t="shared" si="15"/>
        <v/>
      </c>
      <c r="Q43" s="43" t="str">
        <f t="shared" si="15"/>
        <v/>
      </c>
      <c r="R43" s="43" t="str">
        <f t="shared" si="15"/>
        <v/>
      </c>
      <c r="S43" s="43" t="str">
        <f t="shared" si="15"/>
        <v/>
      </c>
      <c r="T43" s="43" t="str">
        <f t="shared" si="15"/>
        <v/>
      </c>
      <c r="U43" s="43" t="str">
        <f t="shared" si="15"/>
        <v/>
      </c>
      <c r="V43" s="43" t="str">
        <f t="shared" si="15"/>
        <v/>
      </c>
      <c r="W43" s="43" t="str">
        <f t="shared" si="15"/>
        <v/>
      </c>
      <c r="X43" s="43" t="str">
        <f t="shared" si="15"/>
        <v/>
      </c>
      <c r="Y43" s="43" t="str">
        <f t="shared" si="15"/>
        <v/>
      </c>
      <c r="Z43" s="43" t="str">
        <f t="shared" si="15"/>
        <v/>
      </c>
      <c r="AA43" s="43" t="str">
        <f t="shared" si="15"/>
        <v/>
      </c>
      <c r="AB43" s="43" t="str">
        <f t="shared" si="15"/>
        <v/>
      </c>
      <c r="AC43" s="43" t="str">
        <f t="shared" si="15"/>
        <v/>
      </c>
      <c r="AD43" s="43" t="str">
        <f t="shared" si="15"/>
        <v/>
      </c>
      <c r="AE43" s="43" t="str">
        <f t="shared" si="15"/>
        <v/>
      </c>
      <c r="AF43" s="43" t="str">
        <f t="shared" si="15"/>
        <v/>
      </c>
      <c r="AG43" s="43" t="str">
        <f t="shared" si="15"/>
        <v/>
      </c>
      <c r="AH43" s="43"/>
      <c r="AI43" s="43"/>
      <c r="AJ43" s="71"/>
      <c r="AK43" s="162"/>
      <c r="AL43" s="156"/>
      <c r="AM43" s="127"/>
      <c r="AN43" s="130"/>
      <c r="AO43" s="133"/>
      <c r="AP43" s="136"/>
      <c r="AQ43" s="136"/>
      <c r="AR43" s="124"/>
      <c r="AS43" s="124"/>
      <c r="AT43" s="124"/>
      <c r="AU43" s="124"/>
      <c r="AV43" s="124"/>
      <c r="AW43" s="124"/>
      <c r="AX43" s="124"/>
      <c r="AY43" s="95"/>
      <c r="AZ43" s="95"/>
      <c r="BA43" s="98"/>
    </row>
    <row r="44" spans="1:53" ht="15" customHeight="1" thickBot="1" x14ac:dyDescent="0.3">
      <c r="A44" s="142"/>
      <c r="B44" s="145"/>
      <c r="C44" s="148"/>
      <c r="D44" s="151"/>
      <c r="E44" s="52"/>
      <c r="F44" s="47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9"/>
      <c r="AK44" s="163"/>
      <c r="AL44" s="157"/>
      <c r="AM44" s="128"/>
      <c r="AN44" s="131"/>
      <c r="AO44" s="134"/>
      <c r="AP44" s="137"/>
      <c r="AQ44" s="137"/>
      <c r="AR44" s="125"/>
      <c r="AS44" s="125"/>
      <c r="AT44" s="125"/>
      <c r="AU44" s="125"/>
      <c r="AV44" s="125"/>
      <c r="AW44" s="125"/>
      <c r="AX44" s="125"/>
      <c r="AY44" s="96"/>
      <c r="AZ44" s="96"/>
      <c r="BA44" s="99"/>
    </row>
    <row r="45" spans="1:53" ht="15" customHeight="1" x14ac:dyDescent="0.25">
      <c r="A45" s="140">
        <v>9</v>
      </c>
      <c r="B45" s="143" t="str">
        <f>IFERROR(VLOOKUP($C45,[1]Списки!$A$1:$C$3999,2,0),"")</f>
        <v/>
      </c>
      <c r="C45" s="146"/>
      <c r="D45" s="149" t="str">
        <f>IFERROR(VLOOKUP($C45,[1]Списки!$A$1:$C$3999,3,0),"")</f>
        <v/>
      </c>
      <c r="E45" s="50"/>
      <c r="F45" s="34" t="str">
        <f>VLOOKUP(F$11,[1]Графік!$A$5:$C$32,3,0)</f>
        <v>Р</v>
      </c>
      <c r="G45" s="65" t="str">
        <f>VLOOKUP(G$11,[1]Графік!$A$5:$C$32,3,0)</f>
        <v>Р</v>
      </c>
      <c r="H45" s="65" t="str">
        <f>VLOOKUP(H$11,[1]Графік!$A$5:$C$32,3,0)</f>
        <v>ВВ</v>
      </c>
      <c r="I45" s="65" t="str">
        <f>VLOOKUP(I$11,[1]Графік!$A$5:$C$32,3,0)</f>
        <v>ВВ</v>
      </c>
      <c r="J45" s="65" t="str">
        <f>VLOOKUP(J$11,[1]Графік!$A$5:$C$32,3,0)</f>
        <v>Р</v>
      </c>
      <c r="K45" s="65" t="str">
        <f>VLOOKUP(K$11,[1]Графік!$A$5:$C$32,3,0)</f>
        <v>Р</v>
      </c>
      <c r="L45" s="65" t="str">
        <f>VLOOKUP(L$11,[1]Графік!$A$5:$C$32,3,0)</f>
        <v>Р</v>
      </c>
      <c r="M45" s="65" t="str">
        <f>VLOOKUP(M$11,[1]Графік!$A$5:$C$32,3,0)</f>
        <v>Р</v>
      </c>
      <c r="N45" s="65" t="str">
        <f>VLOOKUP(N$11,[1]Графік!$A$5:$C$32,3,0)</f>
        <v>ВВ</v>
      </c>
      <c r="O45" s="65" t="str">
        <f>VLOOKUP(O$11,[1]Графік!$A$5:$C$32,3,0)</f>
        <v>ВВ</v>
      </c>
      <c r="P45" s="65" t="str">
        <f>VLOOKUP(P$11,[1]Графік!$A$5:$C$32,3,0)</f>
        <v>Р</v>
      </c>
      <c r="Q45" s="65" t="str">
        <f>VLOOKUP(Q$11,[1]Графік!$A$5:$C$32,3,0)</f>
        <v>Р</v>
      </c>
      <c r="R45" s="65" t="str">
        <f>VLOOKUP(R$11,[1]Графік!$A$5:$C$32,3,0)</f>
        <v>Р</v>
      </c>
      <c r="S45" s="65" t="str">
        <f>VLOOKUP(S$11,[1]Графік!$A$5:$C$32,3,0)</f>
        <v>Р</v>
      </c>
      <c r="T45" s="65" t="str">
        <f>VLOOKUP(T$11,[1]Графік!$A$5:$C$32,3,0)</f>
        <v>ВВ</v>
      </c>
      <c r="U45" s="65" t="str">
        <f>VLOOKUP(U$11,[1]Графік!$A$5:$C$32,3,0)</f>
        <v>ВВ</v>
      </c>
      <c r="V45" s="65" t="str">
        <f>VLOOKUP(V$11,[1]Графік!$A$5:$C$32,3,0)</f>
        <v>Р</v>
      </c>
      <c r="W45" s="65" t="str">
        <f>VLOOKUP(W$11,[1]Графік!$A$5:$C$32,3,0)</f>
        <v>Р</v>
      </c>
      <c r="X45" s="65" t="str">
        <f>VLOOKUP(X$11,[1]Графік!$A$5:$C$32,3,0)</f>
        <v>Р</v>
      </c>
      <c r="Y45" s="65" t="str">
        <f>VLOOKUP(Y$11,[1]Графік!$A$5:$C$32,3,0)</f>
        <v>Р</v>
      </c>
      <c r="Z45" s="65" t="str">
        <f>VLOOKUP(Z$11,[1]Графік!$A$5:$C$32,3,0)</f>
        <v>ВВ</v>
      </c>
      <c r="AA45" s="65" t="str">
        <f>VLOOKUP(AA$11,[1]Графік!$A$5:$C$32,3,0)</f>
        <v>ВВ</v>
      </c>
      <c r="AB45" s="65" t="str">
        <f>VLOOKUP(AB$11,[1]Графік!$A$5:$C$32,3,0)</f>
        <v>Р</v>
      </c>
      <c r="AC45" s="65" t="str">
        <f>VLOOKUP(AC$11,[1]Графік!$A$5:$C$32,3,0)</f>
        <v>Р</v>
      </c>
      <c r="AD45" s="65" t="str">
        <f>VLOOKUP(AD$11,[1]Графік!$A$5:$C$32,3,0)</f>
        <v>Р</v>
      </c>
      <c r="AE45" s="65" t="str">
        <f>VLOOKUP(AE$11,[1]Графік!$A$5:$C$32,3,0)</f>
        <v>Р</v>
      </c>
      <c r="AF45" s="65" t="str">
        <f>VLOOKUP(AF$11,[1]Графік!$A$5:$C$32,3,0)</f>
        <v>ВВ</v>
      </c>
      <c r="AG45" s="65" t="str">
        <f>VLOOKUP(AG$11,[1]Графік!$A$5:$C$32,3,0)</f>
        <v>ВВ</v>
      </c>
      <c r="AH45" s="65"/>
      <c r="AI45" s="65"/>
      <c r="AJ45" s="66"/>
      <c r="AK45" s="162">
        <f ca="1">SUMIF($F45:$AJ48,"Р",$F46:$AJ46)</f>
        <v>144</v>
      </c>
      <c r="AL45" s="156">
        <f ca="1">SUMIF($F47:$AJ48,"НУ",$F48:$AJ48)</f>
        <v>0</v>
      </c>
      <c r="AM45" s="127">
        <f ca="1">SUMIF(F45:AJ48,"РВ",F46:AJ46)</f>
        <v>0</v>
      </c>
      <c r="AN45" s="130">
        <f ca="1">AK45+AL45+AM45</f>
        <v>144</v>
      </c>
      <c r="AO45" s="133">
        <f ca="1">AK45/8</f>
        <v>18</v>
      </c>
      <c r="AP45" s="136">
        <f>COUNTIF($F45:$AJ48,"=ВВ")</f>
        <v>10</v>
      </c>
      <c r="AQ45" s="136">
        <f>COUNTIF($F45:$AJ48,"=В")</f>
        <v>0</v>
      </c>
      <c r="AR45" s="124">
        <f>COUNTIF($F45:$AJ48,"=НА")</f>
        <v>0</v>
      </c>
      <c r="AS45" s="124">
        <f>COUNTIF(F45:AJ48,"=ТН")</f>
        <v>0</v>
      </c>
      <c r="AT45" s="124">
        <f>COUNTIF($F45:$AJ48,"=ВД")</f>
        <v>0</v>
      </c>
      <c r="AU45" s="124">
        <f>COUNTIF($F45:$AJ48,"=ВП")</f>
        <v>0</v>
      </c>
      <c r="AV45" s="124">
        <f>COUNTIF($F45:$AJ48,"=ДД")</f>
        <v>0</v>
      </c>
      <c r="AW45" s="124">
        <f>COUNTIF($F45:$AJ48,"=П")</f>
        <v>0</v>
      </c>
      <c r="AX45" s="124">
        <f>COUNTIF($F45:$AJ48,"=ПР")</f>
        <v>0</v>
      </c>
      <c r="AY45" s="95">
        <f>COUNTIF($F45:$AJ48,"=І")</f>
        <v>0</v>
      </c>
      <c r="AZ45" s="95">
        <f>COUNTIF($F45:$AJ48,"=НЗ")</f>
        <v>0</v>
      </c>
      <c r="BA45" s="97" t="str">
        <f>IF(C45&gt;1,[1]Графік!$D$36,"")</f>
        <v/>
      </c>
    </row>
    <row r="46" spans="1:53" ht="15" customHeight="1" x14ac:dyDescent="0.25">
      <c r="A46" s="141"/>
      <c r="B46" s="144"/>
      <c r="C46" s="147"/>
      <c r="D46" s="150"/>
      <c r="E46" s="51"/>
      <c r="F46" s="38">
        <f t="shared" ref="F46:AG46" si="16">IF(F45="Р",8,"")</f>
        <v>8</v>
      </c>
      <c r="G46" s="39">
        <f t="shared" si="16"/>
        <v>8</v>
      </c>
      <c r="H46" s="70" t="str">
        <f t="shared" si="16"/>
        <v/>
      </c>
      <c r="I46" s="70" t="str">
        <f t="shared" si="16"/>
        <v/>
      </c>
      <c r="J46" s="70">
        <f t="shared" si="16"/>
        <v>8</v>
      </c>
      <c r="K46" s="70">
        <f t="shared" si="16"/>
        <v>8</v>
      </c>
      <c r="L46" s="70">
        <f t="shared" si="16"/>
        <v>8</v>
      </c>
      <c r="M46" s="70">
        <f t="shared" si="16"/>
        <v>8</v>
      </c>
      <c r="N46" s="70" t="str">
        <f t="shared" si="16"/>
        <v/>
      </c>
      <c r="O46" s="70" t="str">
        <f t="shared" si="16"/>
        <v/>
      </c>
      <c r="P46" s="70">
        <f t="shared" si="16"/>
        <v>8</v>
      </c>
      <c r="Q46" s="70">
        <f t="shared" si="16"/>
        <v>8</v>
      </c>
      <c r="R46" s="70">
        <f t="shared" si="16"/>
        <v>8</v>
      </c>
      <c r="S46" s="70">
        <f t="shared" si="16"/>
        <v>8</v>
      </c>
      <c r="T46" s="70" t="str">
        <f t="shared" si="16"/>
        <v/>
      </c>
      <c r="U46" s="70" t="str">
        <f t="shared" si="16"/>
        <v/>
      </c>
      <c r="V46" s="70">
        <f t="shared" si="16"/>
        <v>8</v>
      </c>
      <c r="W46" s="70">
        <f t="shared" si="16"/>
        <v>8</v>
      </c>
      <c r="X46" s="70">
        <f t="shared" si="16"/>
        <v>8</v>
      </c>
      <c r="Y46" s="70">
        <f t="shared" si="16"/>
        <v>8</v>
      </c>
      <c r="Z46" s="70" t="str">
        <f t="shared" si="16"/>
        <v/>
      </c>
      <c r="AA46" s="70" t="str">
        <f t="shared" si="16"/>
        <v/>
      </c>
      <c r="AB46" s="70">
        <f t="shared" si="16"/>
        <v>8</v>
      </c>
      <c r="AC46" s="70">
        <f t="shared" si="16"/>
        <v>8</v>
      </c>
      <c r="AD46" s="70">
        <f t="shared" si="16"/>
        <v>8</v>
      </c>
      <c r="AE46" s="70">
        <f t="shared" si="16"/>
        <v>8</v>
      </c>
      <c r="AF46" s="70" t="str">
        <f t="shared" si="16"/>
        <v/>
      </c>
      <c r="AG46" s="70" t="str">
        <f t="shared" si="16"/>
        <v/>
      </c>
      <c r="AH46" s="39"/>
      <c r="AI46" s="39"/>
      <c r="AJ46" s="40"/>
      <c r="AK46" s="162"/>
      <c r="AL46" s="156"/>
      <c r="AM46" s="127"/>
      <c r="AN46" s="130"/>
      <c r="AO46" s="133"/>
      <c r="AP46" s="136"/>
      <c r="AQ46" s="136"/>
      <c r="AR46" s="124"/>
      <c r="AS46" s="124"/>
      <c r="AT46" s="124"/>
      <c r="AU46" s="124"/>
      <c r="AV46" s="124"/>
      <c r="AW46" s="124"/>
      <c r="AX46" s="124"/>
      <c r="AY46" s="95"/>
      <c r="AZ46" s="95"/>
      <c r="BA46" s="98"/>
    </row>
    <row r="47" spans="1:53" ht="15" customHeight="1" x14ac:dyDescent="0.25">
      <c r="A47" s="141"/>
      <c r="B47" s="144"/>
      <c r="C47" s="147"/>
      <c r="D47" s="150"/>
      <c r="E47" s="51"/>
      <c r="F47" s="43" t="str">
        <f t="shared" ref="F47:AG47" si="17">IF(F48&gt;0,"НУ","")</f>
        <v/>
      </c>
      <c r="G47" s="43" t="str">
        <f t="shared" si="17"/>
        <v/>
      </c>
      <c r="H47" s="43" t="str">
        <f t="shared" si="17"/>
        <v/>
      </c>
      <c r="I47" s="43" t="str">
        <f t="shared" si="17"/>
        <v/>
      </c>
      <c r="J47" s="43" t="str">
        <f t="shared" si="17"/>
        <v/>
      </c>
      <c r="K47" s="43" t="str">
        <f t="shared" si="17"/>
        <v/>
      </c>
      <c r="L47" s="43" t="str">
        <f t="shared" si="17"/>
        <v/>
      </c>
      <c r="M47" s="43" t="str">
        <f t="shared" si="17"/>
        <v/>
      </c>
      <c r="N47" s="43" t="str">
        <f t="shared" si="17"/>
        <v/>
      </c>
      <c r="O47" s="43" t="str">
        <f t="shared" si="17"/>
        <v/>
      </c>
      <c r="P47" s="43" t="str">
        <f t="shared" si="17"/>
        <v/>
      </c>
      <c r="Q47" s="43" t="str">
        <f t="shared" si="17"/>
        <v/>
      </c>
      <c r="R47" s="43" t="str">
        <f t="shared" si="17"/>
        <v/>
      </c>
      <c r="S47" s="43" t="str">
        <f t="shared" si="17"/>
        <v/>
      </c>
      <c r="T47" s="43" t="str">
        <f t="shared" si="17"/>
        <v/>
      </c>
      <c r="U47" s="43" t="str">
        <f t="shared" si="17"/>
        <v/>
      </c>
      <c r="V47" s="43" t="str">
        <f t="shared" si="17"/>
        <v/>
      </c>
      <c r="W47" s="43" t="str">
        <f t="shared" si="17"/>
        <v/>
      </c>
      <c r="X47" s="43" t="str">
        <f t="shared" si="17"/>
        <v/>
      </c>
      <c r="Y47" s="43" t="str">
        <f t="shared" si="17"/>
        <v/>
      </c>
      <c r="Z47" s="43" t="str">
        <f t="shared" si="17"/>
        <v/>
      </c>
      <c r="AA47" s="43" t="str">
        <f t="shared" si="17"/>
        <v/>
      </c>
      <c r="AB47" s="43" t="str">
        <f t="shared" si="17"/>
        <v/>
      </c>
      <c r="AC47" s="43" t="str">
        <f t="shared" si="17"/>
        <v/>
      </c>
      <c r="AD47" s="43" t="str">
        <f t="shared" si="17"/>
        <v/>
      </c>
      <c r="AE47" s="43" t="str">
        <f t="shared" si="17"/>
        <v/>
      </c>
      <c r="AF47" s="43" t="str">
        <f t="shared" si="17"/>
        <v/>
      </c>
      <c r="AG47" s="43" t="str">
        <f t="shared" si="17"/>
        <v/>
      </c>
      <c r="AH47" s="43"/>
      <c r="AI47" s="43"/>
      <c r="AJ47" s="71"/>
      <c r="AK47" s="162"/>
      <c r="AL47" s="156"/>
      <c r="AM47" s="127"/>
      <c r="AN47" s="130"/>
      <c r="AO47" s="133"/>
      <c r="AP47" s="136"/>
      <c r="AQ47" s="136"/>
      <c r="AR47" s="124"/>
      <c r="AS47" s="124"/>
      <c r="AT47" s="124"/>
      <c r="AU47" s="124"/>
      <c r="AV47" s="124"/>
      <c r="AW47" s="124"/>
      <c r="AX47" s="124"/>
      <c r="AY47" s="95"/>
      <c r="AZ47" s="95"/>
      <c r="BA47" s="98"/>
    </row>
    <row r="48" spans="1:53" ht="15" customHeight="1" thickBot="1" x14ac:dyDescent="0.3">
      <c r="A48" s="142"/>
      <c r="B48" s="145"/>
      <c r="C48" s="148"/>
      <c r="D48" s="151"/>
      <c r="E48" s="52"/>
      <c r="F48" s="47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9"/>
      <c r="AK48" s="163"/>
      <c r="AL48" s="157"/>
      <c r="AM48" s="128"/>
      <c r="AN48" s="131"/>
      <c r="AO48" s="134"/>
      <c r="AP48" s="137"/>
      <c r="AQ48" s="137"/>
      <c r="AR48" s="125"/>
      <c r="AS48" s="125"/>
      <c r="AT48" s="125"/>
      <c r="AU48" s="125"/>
      <c r="AV48" s="125"/>
      <c r="AW48" s="125"/>
      <c r="AX48" s="125"/>
      <c r="AY48" s="96"/>
      <c r="AZ48" s="96"/>
      <c r="BA48" s="99"/>
    </row>
    <row r="49" spans="1:53" ht="15" customHeight="1" x14ac:dyDescent="0.25">
      <c r="A49" s="140">
        <v>10</v>
      </c>
      <c r="B49" s="143" t="str">
        <f>IFERROR(VLOOKUP($C49,[1]Списки!$A$1:$C$3999,2,0),"")</f>
        <v/>
      </c>
      <c r="C49" s="146"/>
      <c r="D49" s="149" t="str">
        <f>IFERROR(VLOOKUP($C49,[1]Списки!$A$1:$C$3999,3,0),"")</f>
        <v/>
      </c>
      <c r="E49" s="50"/>
      <c r="F49" s="34" t="str">
        <f>VLOOKUP(F$11,[1]Графік!$A$5:$C$32,3,0)</f>
        <v>Р</v>
      </c>
      <c r="G49" s="65" t="str">
        <f>VLOOKUP(G$11,[1]Графік!$A$5:$C$32,3,0)</f>
        <v>Р</v>
      </c>
      <c r="H49" s="65" t="str">
        <f>VLOOKUP(H$11,[1]Графік!$A$5:$C$32,3,0)</f>
        <v>ВВ</v>
      </c>
      <c r="I49" s="65" t="str">
        <f>VLOOKUP(I$11,[1]Графік!$A$5:$C$32,3,0)</f>
        <v>ВВ</v>
      </c>
      <c r="J49" s="65" t="str">
        <f>VLOOKUP(J$11,[1]Графік!$A$5:$C$32,3,0)</f>
        <v>Р</v>
      </c>
      <c r="K49" s="65" t="str">
        <f>VLOOKUP(K$11,[1]Графік!$A$5:$C$32,3,0)</f>
        <v>Р</v>
      </c>
      <c r="L49" s="65" t="str">
        <f>VLOOKUP(L$11,[1]Графік!$A$5:$C$32,3,0)</f>
        <v>Р</v>
      </c>
      <c r="M49" s="65" t="str">
        <f>VLOOKUP(M$11,[1]Графік!$A$5:$C$32,3,0)</f>
        <v>Р</v>
      </c>
      <c r="N49" s="65" t="str">
        <f>VLOOKUP(N$11,[1]Графік!$A$5:$C$32,3,0)</f>
        <v>ВВ</v>
      </c>
      <c r="O49" s="65" t="str">
        <f>VLOOKUP(O$11,[1]Графік!$A$5:$C$32,3,0)</f>
        <v>ВВ</v>
      </c>
      <c r="P49" s="65" t="str">
        <f>VLOOKUP(P$11,[1]Графік!$A$5:$C$32,3,0)</f>
        <v>Р</v>
      </c>
      <c r="Q49" s="65" t="str">
        <f>VLOOKUP(Q$11,[1]Графік!$A$5:$C$32,3,0)</f>
        <v>Р</v>
      </c>
      <c r="R49" s="65" t="str">
        <f>VLOOKUP(R$11,[1]Графік!$A$5:$C$32,3,0)</f>
        <v>Р</v>
      </c>
      <c r="S49" s="65" t="str">
        <f>VLOOKUP(S$11,[1]Графік!$A$5:$C$32,3,0)</f>
        <v>Р</v>
      </c>
      <c r="T49" s="65" t="str">
        <f>VLOOKUP(T$11,[1]Графік!$A$5:$C$32,3,0)</f>
        <v>ВВ</v>
      </c>
      <c r="U49" s="65" t="str">
        <f>VLOOKUP(U$11,[1]Графік!$A$5:$C$32,3,0)</f>
        <v>ВВ</v>
      </c>
      <c r="V49" s="65" t="str">
        <f>VLOOKUP(V$11,[1]Графік!$A$5:$C$32,3,0)</f>
        <v>Р</v>
      </c>
      <c r="W49" s="65" t="str">
        <f>VLOOKUP(W$11,[1]Графік!$A$5:$C$32,3,0)</f>
        <v>Р</v>
      </c>
      <c r="X49" s="65" t="str">
        <f>VLOOKUP(X$11,[1]Графік!$A$5:$C$32,3,0)</f>
        <v>Р</v>
      </c>
      <c r="Y49" s="65" t="str">
        <f>VLOOKUP(Y$11,[1]Графік!$A$5:$C$32,3,0)</f>
        <v>Р</v>
      </c>
      <c r="Z49" s="65" t="str">
        <f>VLOOKUP(Z$11,[1]Графік!$A$5:$C$32,3,0)</f>
        <v>ВВ</v>
      </c>
      <c r="AA49" s="65" t="str">
        <f>VLOOKUP(AA$11,[1]Графік!$A$5:$C$32,3,0)</f>
        <v>ВВ</v>
      </c>
      <c r="AB49" s="65" t="str">
        <f>VLOOKUP(AB$11,[1]Графік!$A$5:$C$32,3,0)</f>
        <v>Р</v>
      </c>
      <c r="AC49" s="65" t="str">
        <f>VLOOKUP(AC$11,[1]Графік!$A$5:$C$32,3,0)</f>
        <v>Р</v>
      </c>
      <c r="AD49" s="65" t="str">
        <f>VLOOKUP(AD$11,[1]Графік!$A$5:$C$32,3,0)</f>
        <v>Р</v>
      </c>
      <c r="AE49" s="65" t="str">
        <f>VLOOKUP(AE$11,[1]Графік!$A$5:$C$32,3,0)</f>
        <v>Р</v>
      </c>
      <c r="AF49" s="65" t="str">
        <f>VLOOKUP(AF$11,[1]Графік!$A$5:$C$32,3,0)</f>
        <v>ВВ</v>
      </c>
      <c r="AG49" s="65" t="str">
        <f>VLOOKUP(AG$11,[1]Графік!$A$5:$C$32,3,0)</f>
        <v>ВВ</v>
      </c>
      <c r="AH49" s="65"/>
      <c r="AI49" s="65"/>
      <c r="AJ49" s="66"/>
      <c r="AK49" s="162">
        <f ca="1">SUMIF($F49:$AJ52,"Р",$F50:$AJ50)</f>
        <v>144</v>
      </c>
      <c r="AL49" s="156">
        <f ca="1">SUMIF($F51:$AJ52,"НУ",$F52:$AJ52)</f>
        <v>0</v>
      </c>
      <c r="AM49" s="127">
        <f ca="1">SUMIF(F49:AJ52,"РВ",F50:AJ50)</f>
        <v>0</v>
      </c>
      <c r="AN49" s="130">
        <f ca="1">AK49+AL49+AM49</f>
        <v>144</v>
      </c>
      <c r="AO49" s="133">
        <f ca="1">AK49/8</f>
        <v>18</v>
      </c>
      <c r="AP49" s="136">
        <f>COUNTIF($F49:$AJ52,"=ВВ")</f>
        <v>10</v>
      </c>
      <c r="AQ49" s="136">
        <f>COUNTIF($F49:$AJ52,"=В")</f>
        <v>0</v>
      </c>
      <c r="AR49" s="124">
        <f>COUNTIF($F49:$AJ52,"=НА")</f>
        <v>0</v>
      </c>
      <c r="AS49" s="124">
        <f>COUNTIF(F49:AJ52,"=ТН")</f>
        <v>0</v>
      </c>
      <c r="AT49" s="124">
        <f>COUNTIF($F49:$AJ52,"=ВД")</f>
        <v>0</v>
      </c>
      <c r="AU49" s="124">
        <f>COUNTIF($F49:$AJ52,"=ВП")</f>
        <v>0</v>
      </c>
      <c r="AV49" s="124">
        <f>COUNTIF($F49:$AJ52,"=ДД")</f>
        <v>0</v>
      </c>
      <c r="AW49" s="124">
        <f>COUNTIF($F49:$AJ52,"=П")</f>
        <v>0</v>
      </c>
      <c r="AX49" s="124">
        <f>COUNTIF($F49:$AJ52,"=ПР")</f>
        <v>0</v>
      </c>
      <c r="AY49" s="95">
        <f>COUNTIF($F49:$AJ52,"=І")</f>
        <v>0</v>
      </c>
      <c r="AZ49" s="95">
        <f>COUNTIF($F49:$AJ52,"=НЗ")</f>
        <v>0</v>
      </c>
      <c r="BA49" s="97" t="str">
        <f>IF(C49&gt;1,[1]Графік!$D$36,"")</f>
        <v/>
      </c>
    </row>
    <row r="50" spans="1:53" ht="15" customHeight="1" x14ac:dyDescent="0.25">
      <c r="A50" s="141"/>
      <c r="B50" s="144"/>
      <c r="C50" s="147"/>
      <c r="D50" s="150"/>
      <c r="E50" s="51"/>
      <c r="F50" s="38">
        <f t="shared" ref="F50:AG50" si="18">IF(F49="Р",8,"")</f>
        <v>8</v>
      </c>
      <c r="G50" s="39">
        <f t="shared" si="18"/>
        <v>8</v>
      </c>
      <c r="H50" s="70" t="str">
        <f t="shared" si="18"/>
        <v/>
      </c>
      <c r="I50" s="70" t="str">
        <f t="shared" si="18"/>
        <v/>
      </c>
      <c r="J50" s="70">
        <f t="shared" si="18"/>
        <v>8</v>
      </c>
      <c r="K50" s="70">
        <f t="shared" si="18"/>
        <v>8</v>
      </c>
      <c r="L50" s="70">
        <f t="shared" si="18"/>
        <v>8</v>
      </c>
      <c r="M50" s="70">
        <f t="shared" si="18"/>
        <v>8</v>
      </c>
      <c r="N50" s="70" t="str">
        <f t="shared" si="18"/>
        <v/>
      </c>
      <c r="O50" s="70" t="str">
        <f t="shared" si="18"/>
        <v/>
      </c>
      <c r="P50" s="70">
        <f t="shared" si="18"/>
        <v>8</v>
      </c>
      <c r="Q50" s="70">
        <f t="shared" si="18"/>
        <v>8</v>
      </c>
      <c r="R50" s="70">
        <f t="shared" si="18"/>
        <v>8</v>
      </c>
      <c r="S50" s="70">
        <f t="shared" si="18"/>
        <v>8</v>
      </c>
      <c r="T50" s="70" t="str">
        <f t="shared" si="18"/>
        <v/>
      </c>
      <c r="U50" s="70" t="str">
        <f t="shared" si="18"/>
        <v/>
      </c>
      <c r="V50" s="70">
        <f t="shared" si="18"/>
        <v>8</v>
      </c>
      <c r="W50" s="70">
        <f t="shared" si="18"/>
        <v>8</v>
      </c>
      <c r="X50" s="70">
        <f t="shared" si="18"/>
        <v>8</v>
      </c>
      <c r="Y50" s="70">
        <f t="shared" si="18"/>
        <v>8</v>
      </c>
      <c r="Z50" s="70" t="str">
        <f t="shared" si="18"/>
        <v/>
      </c>
      <c r="AA50" s="70" t="str">
        <f t="shared" si="18"/>
        <v/>
      </c>
      <c r="AB50" s="70">
        <f t="shared" si="18"/>
        <v>8</v>
      </c>
      <c r="AC50" s="70">
        <f t="shared" si="18"/>
        <v>8</v>
      </c>
      <c r="AD50" s="70">
        <f t="shared" si="18"/>
        <v>8</v>
      </c>
      <c r="AE50" s="70">
        <f t="shared" si="18"/>
        <v>8</v>
      </c>
      <c r="AF50" s="70" t="str">
        <f t="shared" si="18"/>
        <v/>
      </c>
      <c r="AG50" s="70" t="str">
        <f t="shared" si="18"/>
        <v/>
      </c>
      <c r="AH50" s="39"/>
      <c r="AI50" s="39"/>
      <c r="AJ50" s="40"/>
      <c r="AK50" s="162"/>
      <c r="AL50" s="156"/>
      <c r="AM50" s="127"/>
      <c r="AN50" s="130"/>
      <c r="AO50" s="133"/>
      <c r="AP50" s="136"/>
      <c r="AQ50" s="136"/>
      <c r="AR50" s="124"/>
      <c r="AS50" s="124"/>
      <c r="AT50" s="124"/>
      <c r="AU50" s="124"/>
      <c r="AV50" s="124"/>
      <c r="AW50" s="124"/>
      <c r="AX50" s="124"/>
      <c r="AY50" s="95"/>
      <c r="AZ50" s="95"/>
      <c r="BA50" s="98"/>
    </row>
    <row r="51" spans="1:53" ht="15" customHeight="1" x14ac:dyDescent="0.25">
      <c r="A51" s="141"/>
      <c r="B51" s="144"/>
      <c r="C51" s="147"/>
      <c r="D51" s="150"/>
      <c r="E51" s="51"/>
      <c r="F51" s="43" t="str">
        <f t="shared" ref="F51:AG51" si="19">IF(F52&gt;0,"НУ","")</f>
        <v/>
      </c>
      <c r="G51" s="43" t="str">
        <f t="shared" si="19"/>
        <v/>
      </c>
      <c r="H51" s="43" t="str">
        <f t="shared" si="19"/>
        <v/>
      </c>
      <c r="I51" s="43" t="str">
        <f t="shared" si="19"/>
        <v/>
      </c>
      <c r="J51" s="43" t="str">
        <f t="shared" si="19"/>
        <v/>
      </c>
      <c r="K51" s="43" t="str">
        <f t="shared" si="19"/>
        <v/>
      </c>
      <c r="L51" s="43" t="str">
        <f t="shared" si="19"/>
        <v/>
      </c>
      <c r="M51" s="43" t="str">
        <f t="shared" si="19"/>
        <v/>
      </c>
      <c r="N51" s="43" t="str">
        <f t="shared" si="19"/>
        <v/>
      </c>
      <c r="O51" s="43" t="str">
        <f t="shared" si="19"/>
        <v/>
      </c>
      <c r="P51" s="43" t="str">
        <f t="shared" si="19"/>
        <v/>
      </c>
      <c r="Q51" s="43" t="str">
        <f t="shared" si="19"/>
        <v/>
      </c>
      <c r="R51" s="43" t="str">
        <f t="shared" si="19"/>
        <v/>
      </c>
      <c r="S51" s="43" t="str">
        <f t="shared" si="19"/>
        <v/>
      </c>
      <c r="T51" s="43" t="str">
        <f t="shared" si="19"/>
        <v/>
      </c>
      <c r="U51" s="43" t="str">
        <f t="shared" si="19"/>
        <v/>
      </c>
      <c r="V51" s="43" t="str">
        <f t="shared" si="19"/>
        <v/>
      </c>
      <c r="W51" s="43" t="str">
        <f t="shared" si="19"/>
        <v/>
      </c>
      <c r="X51" s="43" t="str">
        <f t="shared" si="19"/>
        <v/>
      </c>
      <c r="Y51" s="43" t="str">
        <f t="shared" si="19"/>
        <v/>
      </c>
      <c r="Z51" s="43" t="str">
        <f t="shared" si="19"/>
        <v/>
      </c>
      <c r="AA51" s="43" t="str">
        <f t="shared" si="19"/>
        <v/>
      </c>
      <c r="AB51" s="43" t="str">
        <f t="shared" si="19"/>
        <v/>
      </c>
      <c r="AC51" s="43" t="str">
        <f t="shared" si="19"/>
        <v/>
      </c>
      <c r="AD51" s="43" t="str">
        <f t="shared" si="19"/>
        <v/>
      </c>
      <c r="AE51" s="43" t="str">
        <f t="shared" si="19"/>
        <v/>
      </c>
      <c r="AF51" s="43" t="str">
        <f t="shared" si="19"/>
        <v/>
      </c>
      <c r="AG51" s="43" t="str">
        <f t="shared" si="19"/>
        <v/>
      </c>
      <c r="AH51" s="43"/>
      <c r="AI51" s="43"/>
      <c r="AJ51" s="71"/>
      <c r="AK51" s="162"/>
      <c r="AL51" s="156"/>
      <c r="AM51" s="127"/>
      <c r="AN51" s="130"/>
      <c r="AO51" s="133"/>
      <c r="AP51" s="136"/>
      <c r="AQ51" s="136"/>
      <c r="AR51" s="124"/>
      <c r="AS51" s="124"/>
      <c r="AT51" s="124"/>
      <c r="AU51" s="124"/>
      <c r="AV51" s="124"/>
      <c r="AW51" s="124"/>
      <c r="AX51" s="124"/>
      <c r="AY51" s="95"/>
      <c r="AZ51" s="95"/>
      <c r="BA51" s="98"/>
    </row>
    <row r="52" spans="1:53" ht="15" customHeight="1" thickBot="1" x14ac:dyDescent="0.3">
      <c r="A52" s="142"/>
      <c r="B52" s="145"/>
      <c r="C52" s="148"/>
      <c r="D52" s="151"/>
      <c r="E52" s="52"/>
      <c r="F52" s="47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9"/>
      <c r="AK52" s="163"/>
      <c r="AL52" s="157"/>
      <c r="AM52" s="128"/>
      <c r="AN52" s="131"/>
      <c r="AO52" s="134"/>
      <c r="AP52" s="137"/>
      <c r="AQ52" s="137"/>
      <c r="AR52" s="125"/>
      <c r="AS52" s="125"/>
      <c r="AT52" s="125"/>
      <c r="AU52" s="125"/>
      <c r="AV52" s="125"/>
      <c r="AW52" s="125"/>
      <c r="AX52" s="125"/>
      <c r="AY52" s="96"/>
      <c r="AZ52" s="96"/>
      <c r="BA52" s="99"/>
    </row>
    <row r="53" spans="1:53" ht="15" customHeight="1" x14ac:dyDescent="0.25">
      <c r="A53" s="140">
        <v>11</v>
      </c>
      <c r="B53" s="143" t="str">
        <f>IFERROR(VLOOKUP($C53,[1]Списки!$A$1:$C$3999,2,0),"")</f>
        <v/>
      </c>
      <c r="C53" s="146"/>
      <c r="D53" s="149" t="str">
        <f>IFERROR(VLOOKUP($C53,[1]Списки!$A$1:$C$3999,3,0),"")</f>
        <v/>
      </c>
      <c r="E53" s="50"/>
      <c r="F53" s="34" t="str">
        <f>VLOOKUP(F$11,[1]Графік!$A$5:$C$32,3,0)</f>
        <v>Р</v>
      </c>
      <c r="G53" s="65" t="str">
        <f>VLOOKUP(G$11,[1]Графік!$A$5:$C$32,3,0)</f>
        <v>Р</v>
      </c>
      <c r="H53" s="65" t="str">
        <f>VLOOKUP(H$11,[1]Графік!$A$5:$C$32,3,0)</f>
        <v>ВВ</v>
      </c>
      <c r="I53" s="65" t="str">
        <f>VLOOKUP(I$11,[1]Графік!$A$5:$C$32,3,0)</f>
        <v>ВВ</v>
      </c>
      <c r="J53" s="65" t="str">
        <f>VLOOKUP(J$11,[1]Графік!$A$5:$C$32,3,0)</f>
        <v>Р</v>
      </c>
      <c r="K53" s="65" t="str">
        <f>VLOOKUP(K$11,[1]Графік!$A$5:$C$32,3,0)</f>
        <v>Р</v>
      </c>
      <c r="L53" s="65" t="str">
        <f>VLOOKUP(L$11,[1]Графік!$A$5:$C$32,3,0)</f>
        <v>Р</v>
      </c>
      <c r="M53" s="65" t="str">
        <f>VLOOKUP(M$11,[1]Графік!$A$5:$C$32,3,0)</f>
        <v>Р</v>
      </c>
      <c r="N53" s="65" t="str">
        <f>VLOOKUP(N$11,[1]Графік!$A$5:$C$32,3,0)</f>
        <v>ВВ</v>
      </c>
      <c r="O53" s="65" t="str">
        <f>VLOOKUP(O$11,[1]Графік!$A$5:$C$32,3,0)</f>
        <v>ВВ</v>
      </c>
      <c r="P53" s="65" t="str">
        <f>VLOOKUP(P$11,[1]Графік!$A$5:$C$32,3,0)</f>
        <v>Р</v>
      </c>
      <c r="Q53" s="65" t="str">
        <f>VLOOKUP(Q$11,[1]Графік!$A$5:$C$32,3,0)</f>
        <v>Р</v>
      </c>
      <c r="R53" s="65" t="str">
        <f>VLOOKUP(R$11,[1]Графік!$A$5:$C$32,3,0)</f>
        <v>Р</v>
      </c>
      <c r="S53" s="65" t="str">
        <f>VLOOKUP(S$11,[1]Графік!$A$5:$C$32,3,0)</f>
        <v>Р</v>
      </c>
      <c r="T53" s="65" t="str">
        <f>VLOOKUP(T$11,[1]Графік!$A$5:$C$32,3,0)</f>
        <v>ВВ</v>
      </c>
      <c r="U53" s="65" t="str">
        <f>VLOOKUP(U$11,[1]Графік!$A$5:$C$32,3,0)</f>
        <v>ВВ</v>
      </c>
      <c r="V53" s="65" t="str">
        <f>VLOOKUP(V$11,[1]Графік!$A$5:$C$32,3,0)</f>
        <v>Р</v>
      </c>
      <c r="W53" s="65" t="str">
        <f>VLOOKUP(W$11,[1]Графік!$A$5:$C$32,3,0)</f>
        <v>Р</v>
      </c>
      <c r="X53" s="65" t="str">
        <f>VLOOKUP(X$11,[1]Графік!$A$5:$C$32,3,0)</f>
        <v>Р</v>
      </c>
      <c r="Y53" s="65" t="str">
        <f>VLOOKUP(Y$11,[1]Графік!$A$5:$C$32,3,0)</f>
        <v>Р</v>
      </c>
      <c r="Z53" s="65" t="str">
        <f>VLOOKUP(Z$11,[1]Графік!$A$5:$C$32,3,0)</f>
        <v>ВВ</v>
      </c>
      <c r="AA53" s="65" t="str">
        <f>VLOOKUP(AA$11,[1]Графік!$A$5:$C$32,3,0)</f>
        <v>ВВ</v>
      </c>
      <c r="AB53" s="65" t="str">
        <f>VLOOKUP(AB$11,[1]Графік!$A$5:$C$32,3,0)</f>
        <v>Р</v>
      </c>
      <c r="AC53" s="65" t="str">
        <f>VLOOKUP(AC$11,[1]Графік!$A$5:$C$32,3,0)</f>
        <v>Р</v>
      </c>
      <c r="AD53" s="65" t="str">
        <f>VLOOKUP(AD$11,[1]Графік!$A$5:$C$32,3,0)</f>
        <v>Р</v>
      </c>
      <c r="AE53" s="65" t="str">
        <f>VLOOKUP(AE$11,[1]Графік!$A$5:$C$32,3,0)</f>
        <v>Р</v>
      </c>
      <c r="AF53" s="65" t="str">
        <f>VLOOKUP(AF$11,[1]Графік!$A$5:$C$32,3,0)</f>
        <v>ВВ</v>
      </c>
      <c r="AG53" s="65" t="str">
        <f>VLOOKUP(AG$11,[1]Графік!$A$5:$C$32,3,0)</f>
        <v>ВВ</v>
      </c>
      <c r="AH53" s="65"/>
      <c r="AI53" s="65"/>
      <c r="AJ53" s="66"/>
      <c r="AK53" s="162">
        <f ca="1">SUMIF($F53:$AJ56,"Р",$F54:$AJ54)</f>
        <v>144</v>
      </c>
      <c r="AL53" s="156">
        <f ca="1">SUMIF($F55:$AJ56,"НУ",$F56:$AJ56)</f>
        <v>0</v>
      </c>
      <c r="AM53" s="127">
        <f ca="1">SUMIF(F53:AJ56,"РВ",F54:AJ54)</f>
        <v>0</v>
      </c>
      <c r="AN53" s="130">
        <f ca="1">AK53+AL53+AM53</f>
        <v>144</v>
      </c>
      <c r="AO53" s="133">
        <f ca="1">AK53/8</f>
        <v>18</v>
      </c>
      <c r="AP53" s="136">
        <f>COUNTIF($F53:$AJ56,"=ВВ")</f>
        <v>10</v>
      </c>
      <c r="AQ53" s="136">
        <f>COUNTIF($F53:$AJ56,"=В")</f>
        <v>0</v>
      </c>
      <c r="AR53" s="124">
        <f>COUNTIF($F53:$AJ56,"=НА")</f>
        <v>0</v>
      </c>
      <c r="AS53" s="124">
        <f>COUNTIF(F53:AJ56,"=ТН")</f>
        <v>0</v>
      </c>
      <c r="AT53" s="124">
        <f>COUNTIF($F53:$AJ56,"=ВД")</f>
        <v>0</v>
      </c>
      <c r="AU53" s="124">
        <f>COUNTIF($F53:$AJ56,"=ВП")</f>
        <v>0</v>
      </c>
      <c r="AV53" s="124">
        <f>COUNTIF($F53:$AJ56,"=ДД")</f>
        <v>0</v>
      </c>
      <c r="AW53" s="124">
        <f>COUNTIF($F53:$AJ56,"=П")</f>
        <v>0</v>
      </c>
      <c r="AX53" s="124">
        <f>COUNTIF($F53:$AJ56,"=ПР")</f>
        <v>0</v>
      </c>
      <c r="AY53" s="95">
        <f>COUNTIF($F53:$AJ56,"=І")</f>
        <v>0</v>
      </c>
      <c r="AZ53" s="95">
        <f>COUNTIF($F53:$AJ56,"=НЗ")</f>
        <v>0</v>
      </c>
      <c r="BA53" s="97" t="str">
        <f>IF(C53&gt;1,[1]Графік!$D$36,"")</f>
        <v/>
      </c>
    </row>
    <row r="54" spans="1:53" ht="15" customHeight="1" x14ac:dyDescent="0.25">
      <c r="A54" s="141"/>
      <c r="B54" s="144"/>
      <c r="C54" s="147"/>
      <c r="D54" s="150"/>
      <c r="E54" s="51"/>
      <c r="F54" s="38">
        <f t="shared" ref="F54:AG54" si="20">IF(F53="Р",8,"")</f>
        <v>8</v>
      </c>
      <c r="G54" s="39">
        <f t="shared" si="20"/>
        <v>8</v>
      </c>
      <c r="H54" s="70" t="str">
        <f t="shared" si="20"/>
        <v/>
      </c>
      <c r="I54" s="70" t="str">
        <f t="shared" si="20"/>
        <v/>
      </c>
      <c r="J54" s="70">
        <f t="shared" si="20"/>
        <v>8</v>
      </c>
      <c r="K54" s="70">
        <f t="shared" si="20"/>
        <v>8</v>
      </c>
      <c r="L54" s="70">
        <f t="shared" si="20"/>
        <v>8</v>
      </c>
      <c r="M54" s="70">
        <f t="shared" si="20"/>
        <v>8</v>
      </c>
      <c r="N54" s="70" t="str">
        <f t="shared" si="20"/>
        <v/>
      </c>
      <c r="O54" s="70" t="str">
        <f t="shared" si="20"/>
        <v/>
      </c>
      <c r="P54" s="70">
        <f t="shared" si="20"/>
        <v>8</v>
      </c>
      <c r="Q54" s="70">
        <f t="shared" si="20"/>
        <v>8</v>
      </c>
      <c r="R54" s="70">
        <f t="shared" si="20"/>
        <v>8</v>
      </c>
      <c r="S54" s="70">
        <f t="shared" si="20"/>
        <v>8</v>
      </c>
      <c r="T54" s="70" t="str">
        <f t="shared" si="20"/>
        <v/>
      </c>
      <c r="U54" s="70" t="str">
        <f t="shared" si="20"/>
        <v/>
      </c>
      <c r="V54" s="70">
        <f t="shared" si="20"/>
        <v>8</v>
      </c>
      <c r="W54" s="70">
        <f t="shared" si="20"/>
        <v>8</v>
      </c>
      <c r="X54" s="70">
        <f t="shared" si="20"/>
        <v>8</v>
      </c>
      <c r="Y54" s="70">
        <f t="shared" si="20"/>
        <v>8</v>
      </c>
      <c r="Z54" s="70" t="str">
        <f t="shared" si="20"/>
        <v/>
      </c>
      <c r="AA54" s="70" t="str">
        <f t="shared" si="20"/>
        <v/>
      </c>
      <c r="AB54" s="70">
        <f t="shared" si="20"/>
        <v>8</v>
      </c>
      <c r="AC54" s="70">
        <f t="shared" si="20"/>
        <v>8</v>
      </c>
      <c r="AD54" s="70">
        <f t="shared" si="20"/>
        <v>8</v>
      </c>
      <c r="AE54" s="70">
        <f t="shared" si="20"/>
        <v>8</v>
      </c>
      <c r="AF54" s="70" t="str">
        <f t="shared" si="20"/>
        <v/>
      </c>
      <c r="AG54" s="70" t="str">
        <f t="shared" si="20"/>
        <v/>
      </c>
      <c r="AH54" s="39"/>
      <c r="AI54" s="39"/>
      <c r="AJ54" s="40"/>
      <c r="AK54" s="162"/>
      <c r="AL54" s="156"/>
      <c r="AM54" s="127"/>
      <c r="AN54" s="130"/>
      <c r="AO54" s="133"/>
      <c r="AP54" s="136"/>
      <c r="AQ54" s="136"/>
      <c r="AR54" s="124"/>
      <c r="AS54" s="124"/>
      <c r="AT54" s="124"/>
      <c r="AU54" s="124"/>
      <c r="AV54" s="124"/>
      <c r="AW54" s="124"/>
      <c r="AX54" s="124"/>
      <c r="AY54" s="95"/>
      <c r="AZ54" s="95"/>
      <c r="BA54" s="98"/>
    </row>
    <row r="55" spans="1:53" ht="15" customHeight="1" x14ac:dyDescent="0.25">
      <c r="A55" s="141"/>
      <c r="B55" s="144"/>
      <c r="C55" s="147"/>
      <c r="D55" s="150"/>
      <c r="E55" s="51"/>
      <c r="F55" s="43" t="str">
        <f t="shared" ref="F55:AG55" si="21">IF(F56&gt;0,"НУ","")</f>
        <v/>
      </c>
      <c r="G55" s="43" t="str">
        <f t="shared" si="21"/>
        <v/>
      </c>
      <c r="H55" s="43" t="str">
        <f t="shared" si="21"/>
        <v/>
      </c>
      <c r="I55" s="43" t="str">
        <f t="shared" si="21"/>
        <v/>
      </c>
      <c r="J55" s="43" t="str">
        <f t="shared" si="21"/>
        <v/>
      </c>
      <c r="K55" s="43" t="str">
        <f t="shared" si="21"/>
        <v/>
      </c>
      <c r="L55" s="43" t="str">
        <f t="shared" si="21"/>
        <v/>
      </c>
      <c r="M55" s="43" t="str">
        <f t="shared" si="21"/>
        <v/>
      </c>
      <c r="N55" s="43" t="str">
        <f t="shared" si="21"/>
        <v/>
      </c>
      <c r="O55" s="43" t="str">
        <f t="shared" si="21"/>
        <v/>
      </c>
      <c r="P55" s="43" t="str">
        <f t="shared" si="21"/>
        <v/>
      </c>
      <c r="Q55" s="43" t="str">
        <f t="shared" si="21"/>
        <v/>
      </c>
      <c r="R55" s="43" t="str">
        <f t="shared" si="21"/>
        <v/>
      </c>
      <c r="S55" s="43" t="str">
        <f t="shared" si="21"/>
        <v/>
      </c>
      <c r="T55" s="43" t="str">
        <f t="shared" si="21"/>
        <v/>
      </c>
      <c r="U55" s="43" t="str">
        <f t="shared" si="21"/>
        <v/>
      </c>
      <c r="V55" s="43" t="str">
        <f t="shared" si="21"/>
        <v/>
      </c>
      <c r="W55" s="43" t="str">
        <f t="shared" si="21"/>
        <v/>
      </c>
      <c r="X55" s="43" t="str">
        <f t="shared" si="21"/>
        <v/>
      </c>
      <c r="Y55" s="43" t="str">
        <f t="shared" si="21"/>
        <v/>
      </c>
      <c r="Z55" s="43" t="str">
        <f t="shared" si="21"/>
        <v/>
      </c>
      <c r="AA55" s="43" t="str">
        <f t="shared" si="21"/>
        <v/>
      </c>
      <c r="AB55" s="43" t="str">
        <f t="shared" si="21"/>
        <v/>
      </c>
      <c r="AC55" s="43" t="str">
        <f t="shared" si="21"/>
        <v/>
      </c>
      <c r="AD55" s="43" t="str">
        <f t="shared" si="21"/>
        <v/>
      </c>
      <c r="AE55" s="43" t="str">
        <f t="shared" si="21"/>
        <v/>
      </c>
      <c r="AF55" s="43" t="str">
        <f t="shared" si="21"/>
        <v/>
      </c>
      <c r="AG55" s="43" t="str">
        <f t="shared" si="21"/>
        <v/>
      </c>
      <c r="AH55" s="43"/>
      <c r="AI55" s="43"/>
      <c r="AJ55" s="71"/>
      <c r="AK55" s="162"/>
      <c r="AL55" s="156"/>
      <c r="AM55" s="127"/>
      <c r="AN55" s="130"/>
      <c r="AO55" s="133"/>
      <c r="AP55" s="136"/>
      <c r="AQ55" s="136"/>
      <c r="AR55" s="124"/>
      <c r="AS55" s="124"/>
      <c r="AT55" s="124"/>
      <c r="AU55" s="124"/>
      <c r="AV55" s="124"/>
      <c r="AW55" s="124"/>
      <c r="AX55" s="124"/>
      <c r="AY55" s="95"/>
      <c r="AZ55" s="95"/>
      <c r="BA55" s="98"/>
    </row>
    <row r="56" spans="1:53" ht="15" customHeight="1" thickBot="1" x14ac:dyDescent="0.3">
      <c r="A56" s="142"/>
      <c r="B56" s="145"/>
      <c r="C56" s="148"/>
      <c r="D56" s="151"/>
      <c r="E56" s="52"/>
      <c r="F56" s="47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9"/>
      <c r="AK56" s="163"/>
      <c r="AL56" s="157"/>
      <c r="AM56" s="128"/>
      <c r="AN56" s="131"/>
      <c r="AO56" s="134"/>
      <c r="AP56" s="137"/>
      <c r="AQ56" s="137"/>
      <c r="AR56" s="125"/>
      <c r="AS56" s="125"/>
      <c r="AT56" s="125"/>
      <c r="AU56" s="125"/>
      <c r="AV56" s="125"/>
      <c r="AW56" s="125"/>
      <c r="AX56" s="125"/>
      <c r="AY56" s="96"/>
      <c r="AZ56" s="96"/>
      <c r="BA56" s="99"/>
    </row>
    <row r="57" spans="1:53" ht="15" customHeight="1" x14ac:dyDescent="0.25">
      <c r="A57" s="140">
        <v>12</v>
      </c>
      <c r="B57" s="143" t="str">
        <f>IFERROR(VLOOKUP($C57,[1]Списки!$A$1:$C$3999,2,0),"")</f>
        <v/>
      </c>
      <c r="C57" s="146"/>
      <c r="D57" s="149" t="str">
        <f>IFERROR(VLOOKUP($C57,[1]Списки!$A$1:$C$3999,3,0),"")</f>
        <v/>
      </c>
      <c r="E57" s="50"/>
      <c r="F57" s="34" t="str">
        <f>VLOOKUP(F$11,[1]Графік!$A$5:$C$32,3,0)</f>
        <v>Р</v>
      </c>
      <c r="G57" s="65" t="str">
        <f>VLOOKUP(G$11,[1]Графік!$A$5:$C$32,3,0)</f>
        <v>Р</v>
      </c>
      <c r="H57" s="65" t="str">
        <f>VLOOKUP(H$11,[1]Графік!$A$5:$C$32,3,0)</f>
        <v>ВВ</v>
      </c>
      <c r="I57" s="65" t="str">
        <f>VLOOKUP(I$11,[1]Графік!$A$5:$C$32,3,0)</f>
        <v>ВВ</v>
      </c>
      <c r="J57" s="65" t="str">
        <f>VLOOKUP(J$11,[1]Графік!$A$5:$C$32,3,0)</f>
        <v>Р</v>
      </c>
      <c r="K57" s="65" t="str">
        <f>VLOOKUP(K$11,[1]Графік!$A$5:$C$32,3,0)</f>
        <v>Р</v>
      </c>
      <c r="L57" s="65" t="str">
        <f>VLOOKUP(L$11,[1]Графік!$A$5:$C$32,3,0)</f>
        <v>Р</v>
      </c>
      <c r="M57" s="65" t="str">
        <f>VLOOKUP(M$11,[1]Графік!$A$5:$C$32,3,0)</f>
        <v>Р</v>
      </c>
      <c r="N57" s="65" t="str">
        <f>VLOOKUP(N$11,[1]Графік!$A$5:$C$32,3,0)</f>
        <v>ВВ</v>
      </c>
      <c r="O57" s="65" t="str">
        <f>VLOOKUP(O$11,[1]Графік!$A$5:$C$32,3,0)</f>
        <v>ВВ</v>
      </c>
      <c r="P57" s="65" t="str">
        <f>VLOOKUP(P$11,[1]Графік!$A$5:$C$32,3,0)</f>
        <v>Р</v>
      </c>
      <c r="Q57" s="65" t="str">
        <f>VLOOKUP(Q$11,[1]Графік!$A$5:$C$32,3,0)</f>
        <v>Р</v>
      </c>
      <c r="R57" s="65" t="str">
        <f>VLOOKUP(R$11,[1]Графік!$A$5:$C$32,3,0)</f>
        <v>Р</v>
      </c>
      <c r="S57" s="65" t="str">
        <f>VLOOKUP(S$11,[1]Графік!$A$5:$C$32,3,0)</f>
        <v>Р</v>
      </c>
      <c r="T57" s="65" t="str">
        <f>VLOOKUP(T$11,[1]Графік!$A$5:$C$32,3,0)</f>
        <v>ВВ</v>
      </c>
      <c r="U57" s="65" t="str">
        <f>VLOOKUP(U$11,[1]Графік!$A$5:$C$32,3,0)</f>
        <v>ВВ</v>
      </c>
      <c r="V57" s="65" t="str">
        <f>VLOOKUP(V$11,[1]Графік!$A$5:$C$32,3,0)</f>
        <v>Р</v>
      </c>
      <c r="W57" s="65" t="str">
        <f>VLOOKUP(W$11,[1]Графік!$A$5:$C$32,3,0)</f>
        <v>Р</v>
      </c>
      <c r="X57" s="65" t="str">
        <f>VLOOKUP(X$11,[1]Графік!$A$5:$C$32,3,0)</f>
        <v>Р</v>
      </c>
      <c r="Y57" s="65" t="str">
        <f>VLOOKUP(Y$11,[1]Графік!$A$5:$C$32,3,0)</f>
        <v>Р</v>
      </c>
      <c r="Z57" s="65" t="str">
        <f>VLOOKUP(Z$11,[1]Графік!$A$5:$C$32,3,0)</f>
        <v>ВВ</v>
      </c>
      <c r="AA57" s="65" t="str">
        <f>VLOOKUP(AA$11,[1]Графік!$A$5:$C$32,3,0)</f>
        <v>ВВ</v>
      </c>
      <c r="AB57" s="65" t="str">
        <f>VLOOKUP(AB$11,[1]Графік!$A$5:$C$32,3,0)</f>
        <v>Р</v>
      </c>
      <c r="AC57" s="65" t="str">
        <f>VLOOKUP(AC$11,[1]Графік!$A$5:$C$32,3,0)</f>
        <v>Р</v>
      </c>
      <c r="AD57" s="65" t="str">
        <f>VLOOKUP(AD$11,[1]Графік!$A$5:$C$32,3,0)</f>
        <v>Р</v>
      </c>
      <c r="AE57" s="65" t="str">
        <f>VLOOKUP(AE$11,[1]Графік!$A$5:$C$32,3,0)</f>
        <v>Р</v>
      </c>
      <c r="AF57" s="65" t="str">
        <f>VLOOKUP(AF$11,[1]Графік!$A$5:$C$32,3,0)</f>
        <v>ВВ</v>
      </c>
      <c r="AG57" s="65" t="str">
        <f>VLOOKUP(AG$11,[1]Графік!$A$5:$C$32,3,0)</f>
        <v>ВВ</v>
      </c>
      <c r="AH57" s="65"/>
      <c r="AI57" s="65"/>
      <c r="AJ57" s="66"/>
      <c r="AK57" s="162">
        <f ca="1">SUMIF($F57:$AJ60,"Р",$F58:$AJ58)</f>
        <v>144</v>
      </c>
      <c r="AL57" s="156">
        <f ca="1">SUMIF($F59:$AJ60,"НУ",$F60:$AJ60)</f>
        <v>0</v>
      </c>
      <c r="AM57" s="127">
        <f ca="1">SUMIF(F57:AJ60,"РВ",F58:AJ58)</f>
        <v>0</v>
      </c>
      <c r="AN57" s="130">
        <f ca="1">AK57+AL57+AM57</f>
        <v>144</v>
      </c>
      <c r="AO57" s="133">
        <f ca="1">AK57/8</f>
        <v>18</v>
      </c>
      <c r="AP57" s="136">
        <f>COUNTIF($F57:$AJ60,"=ВВ")</f>
        <v>10</v>
      </c>
      <c r="AQ57" s="136">
        <f>COUNTIF($F57:$AJ60,"=В")</f>
        <v>0</v>
      </c>
      <c r="AR57" s="124">
        <f>COUNTIF($F57:$AJ60,"=НА")</f>
        <v>0</v>
      </c>
      <c r="AS57" s="124">
        <f>COUNTIF(F57:AJ60,"=ТН")</f>
        <v>0</v>
      </c>
      <c r="AT57" s="124">
        <f>COUNTIF($F57:$AJ60,"=ВД")</f>
        <v>0</v>
      </c>
      <c r="AU57" s="124">
        <f>COUNTIF($F57:$AJ60,"=ВП")</f>
        <v>0</v>
      </c>
      <c r="AV57" s="124">
        <f>COUNTIF($F57:$AJ60,"=ДД")</f>
        <v>0</v>
      </c>
      <c r="AW57" s="124">
        <f>COUNTIF($F57:$AJ60,"=П")</f>
        <v>0</v>
      </c>
      <c r="AX57" s="124">
        <f>COUNTIF($F57:$AJ60,"=ПР")</f>
        <v>0</v>
      </c>
      <c r="AY57" s="95">
        <f>COUNTIF($F57:$AJ60,"=І")</f>
        <v>0</v>
      </c>
      <c r="AZ57" s="95">
        <f>COUNTIF($F57:$AJ60,"=НЗ")</f>
        <v>0</v>
      </c>
      <c r="BA57" s="97" t="str">
        <f>IF(C57&gt;1,[1]Графік!$D$36,"")</f>
        <v/>
      </c>
    </row>
    <row r="58" spans="1:53" ht="15" customHeight="1" x14ac:dyDescent="0.25">
      <c r="A58" s="141"/>
      <c r="B58" s="144"/>
      <c r="C58" s="147"/>
      <c r="D58" s="150"/>
      <c r="E58" s="51"/>
      <c r="F58" s="38">
        <f t="shared" ref="F58:AG58" si="22">IF(F57="Р",8,"")</f>
        <v>8</v>
      </c>
      <c r="G58" s="39">
        <f t="shared" si="22"/>
        <v>8</v>
      </c>
      <c r="H58" s="70" t="str">
        <f t="shared" si="22"/>
        <v/>
      </c>
      <c r="I58" s="70" t="str">
        <f t="shared" si="22"/>
        <v/>
      </c>
      <c r="J58" s="70">
        <f t="shared" si="22"/>
        <v>8</v>
      </c>
      <c r="K58" s="70">
        <f t="shared" si="22"/>
        <v>8</v>
      </c>
      <c r="L58" s="70">
        <f t="shared" si="22"/>
        <v>8</v>
      </c>
      <c r="M58" s="70">
        <f t="shared" si="22"/>
        <v>8</v>
      </c>
      <c r="N58" s="70" t="str">
        <f t="shared" si="22"/>
        <v/>
      </c>
      <c r="O58" s="70" t="str">
        <f t="shared" si="22"/>
        <v/>
      </c>
      <c r="P58" s="70">
        <f t="shared" si="22"/>
        <v>8</v>
      </c>
      <c r="Q58" s="70">
        <f t="shared" si="22"/>
        <v>8</v>
      </c>
      <c r="R58" s="70">
        <f t="shared" si="22"/>
        <v>8</v>
      </c>
      <c r="S58" s="70">
        <f t="shared" si="22"/>
        <v>8</v>
      </c>
      <c r="T58" s="70" t="str">
        <f t="shared" si="22"/>
        <v/>
      </c>
      <c r="U58" s="70" t="str">
        <f t="shared" si="22"/>
        <v/>
      </c>
      <c r="V58" s="70">
        <f t="shared" si="22"/>
        <v>8</v>
      </c>
      <c r="W58" s="70">
        <f t="shared" si="22"/>
        <v>8</v>
      </c>
      <c r="X58" s="70">
        <f t="shared" si="22"/>
        <v>8</v>
      </c>
      <c r="Y58" s="70">
        <f t="shared" si="22"/>
        <v>8</v>
      </c>
      <c r="Z58" s="70" t="str">
        <f t="shared" si="22"/>
        <v/>
      </c>
      <c r="AA58" s="70" t="str">
        <f t="shared" si="22"/>
        <v/>
      </c>
      <c r="AB58" s="70">
        <f t="shared" si="22"/>
        <v>8</v>
      </c>
      <c r="AC58" s="70">
        <f t="shared" si="22"/>
        <v>8</v>
      </c>
      <c r="AD58" s="70">
        <f t="shared" si="22"/>
        <v>8</v>
      </c>
      <c r="AE58" s="70">
        <f t="shared" si="22"/>
        <v>8</v>
      </c>
      <c r="AF58" s="70" t="str">
        <f t="shared" si="22"/>
        <v/>
      </c>
      <c r="AG58" s="70" t="str">
        <f t="shared" si="22"/>
        <v/>
      </c>
      <c r="AH58" s="39"/>
      <c r="AI58" s="39"/>
      <c r="AJ58" s="40"/>
      <c r="AK58" s="162"/>
      <c r="AL58" s="156"/>
      <c r="AM58" s="127"/>
      <c r="AN58" s="130"/>
      <c r="AO58" s="133"/>
      <c r="AP58" s="136"/>
      <c r="AQ58" s="136"/>
      <c r="AR58" s="124"/>
      <c r="AS58" s="124"/>
      <c r="AT58" s="124"/>
      <c r="AU58" s="124"/>
      <c r="AV58" s="124"/>
      <c r="AW58" s="124"/>
      <c r="AX58" s="124"/>
      <c r="AY58" s="95"/>
      <c r="AZ58" s="95"/>
      <c r="BA58" s="98"/>
    </row>
    <row r="59" spans="1:53" ht="15" customHeight="1" x14ac:dyDescent="0.25">
      <c r="A59" s="141"/>
      <c r="B59" s="144"/>
      <c r="C59" s="147"/>
      <c r="D59" s="150"/>
      <c r="E59" s="51"/>
      <c r="F59" s="43" t="str">
        <f t="shared" ref="F59:AG59" si="23">IF(F60&gt;0,"НУ","")</f>
        <v/>
      </c>
      <c r="G59" s="43" t="str">
        <f t="shared" si="23"/>
        <v/>
      </c>
      <c r="H59" s="43" t="str">
        <f t="shared" si="23"/>
        <v/>
      </c>
      <c r="I59" s="43" t="str">
        <f t="shared" si="23"/>
        <v/>
      </c>
      <c r="J59" s="43" t="str">
        <f t="shared" si="23"/>
        <v/>
      </c>
      <c r="K59" s="43" t="str">
        <f t="shared" si="23"/>
        <v/>
      </c>
      <c r="L59" s="43" t="str">
        <f t="shared" si="23"/>
        <v/>
      </c>
      <c r="M59" s="43" t="str">
        <f t="shared" si="23"/>
        <v/>
      </c>
      <c r="N59" s="43" t="str">
        <f t="shared" si="23"/>
        <v/>
      </c>
      <c r="O59" s="43" t="str">
        <f t="shared" si="23"/>
        <v/>
      </c>
      <c r="P59" s="43" t="str">
        <f t="shared" si="23"/>
        <v/>
      </c>
      <c r="Q59" s="43" t="str">
        <f t="shared" si="23"/>
        <v/>
      </c>
      <c r="R59" s="43" t="str">
        <f t="shared" si="23"/>
        <v/>
      </c>
      <c r="S59" s="43" t="str">
        <f t="shared" si="23"/>
        <v/>
      </c>
      <c r="T59" s="43" t="str">
        <f t="shared" si="23"/>
        <v/>
      </c>
      <c r="U59" s="43" t="str">
        <f t="shared" si="23"/>
        <v/>
      </c>
      <c r="V59" s="43" t="str">
        <f t="shared" si="23"/>
        <v/>
      </c>
      <c r="W59" s="43" t="str">
        <f t="shared" si="23"/>
        <v/>
      </c>
      <c r="X59" s="43" t="str">
        <f t="shared" si="23"/>
        <v/>
      </c>
      <c r="Y59" s="43" t="str">
        <f t="shared" si="23"/>
        <v/>
      </c>
      <c r="Z59" s="43" t="str">
        <f t="shared" si="23"/>
        <v/>
      </c>
      <c r="AA59" s="43" t="str">
        <f t="shared" si="23"/>
        <v/>
      </c>
      <c r="AB59" s="43" t="str">
        <f t="shared" si="23"/>
        <v/>
      </c>
      <c r="AC59" s="43" t="str">
        <f t="shared" si="23"/>
        <v/>
      </c>
      <c r="AD59" s="43" t="str">
        <f t="shared" si="23"/>
        <v/>
      </c>
      <c r="AE59" s="43" t="str">
        <f t="shared" si="23"/>
        <v/>
      </c>
      <c r="AF59" s="43" t="str">
        <f t="shared" si="23"/>
        <v/>
      </c>
      <c r="AG59" s="43" t="str">
        <f t="shared" si="23"/>
        <v/>
      </c>
      <c r="AH59" s="43"/>
      <c r="AI59" s="43"/>
      <c r="AJ59" s="71"/>
      <c r="AK59" s="162"/>
      <c r="AL59" s="156"/>
      <c r="AM59" s="127"/>
      <c r="AN59" s="130"/>
      <c r="AO59" s="133"/>
      <c r="AP59" s="136"/>
      <c r="AQ59" s="136"/>
      <c r="AR59" s="124"/>
      <c r="AS59" s="124"/>
      <c r="AT59" s="124"/>
      <c r="AU59" s="124"/>
      <c r="AV59" s="124"/>
      <c r="AW59" s="124"/>
      <c r="AX59" s="124"/>
      <c r="AY59" s="95"/>
      <c r="AZ59" s="95"/>
      <c r="BA59" s="98"/>
    </row>
    <row r="60" spans="1:53" ht="15" customHeight="1" thickBot="1" x14ac:dyDescent="0.3">
      <c r="A60" s="142"/>
      <c r="B60" s="145"/>
      <c r="C60" s="148"/>
      <c r="D60" s="151"/>
      <c r="E60" s="52"/>
      <c r="F60" s="47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9"/>
      <c r="AK60" s="163"/>
      <c r="AL60" s="157"/>
      <c r="AM60" s="128"/>
      <c r="AN60" s="131"/>
      <c r="AO60" s="134"/>
      <c r="AP60" s="137"/>
      <c r="AQ60" s="137"/>
      <c r="AR60" s="125"/>
      <c r="AS60" s="125"/>
      <c r="AT60" s="125"/>
      <c r="AU60" s="125"/>
      <c r="AV60" s="125"/>
      <c r="AW60" s="125"/>
      <c r="AX60" s="125"/>
      <c r="AY60" s="96"/>
      <c r="AZ60" s="96"/>
      <c r="BA60" s="99"/>
    </row>
    <row r="61" spans="1:53" ht="15" customHeight="1" x14ac:dyDescent="0.25">
      <c r="A61" s="140">
        <v>13</v>
      </c>
      <c r="B61" s="143" t="str">
        <f>IFERROR(VLOOKUP($C61,[1]Списки!$A$1:$C$3999,2,0),"")</f>
        <v/>
      </c>
      <c r="C61" s="146"/>
      <c r="D61" s="149" t="str">
        <f>IFERROR(VLOOKUP($C61,[1]Списки!$A$1:$C$3999,3,0),"")</f>
        <v/>
      </c>
      <c r="E61" s="50"/>
      <c r="F61" s="34" t="str">
        <f>VLOOKUP(F$11,[1]Графік!$A$5:$C$32,3,0)</f>
        <v>Р</v>
      </c>
      <c r="G61" s="65" t="str">
        <f>VLOOKUP(G$11,[1]Графік!$A$5:$C$32,3,0)</f>
        <v>Р</v>
      </c>
      <c r="H61" s="65" t="str">
        <f>VLOOKUP(H$11,[1]Графік!$A$5:$C$32,3,0)</f>
        <v>ВВ</v>
      </c>
      <c r="I61" s="65" t="str">
        <f>VLOOKUP(I$11,[1]Графік!$A$5:$C$32,3,0)</f>
        <v>ВВ</v>
      </c>
      <c r="J61" s="65" t="str">
        <f>VLOOKUP(J$11,[1]Графік!$A$5:$C$32,3,0)</f>
        <v>Р</v>
      </c>
      <c r="K61" s="65" t="str">
        <f>VLOOKUP(K$11,[1]Графік!$A$5:$C$32,3,0)</f>
        <v>Р</v>
      </c>
      <c r="L61" s="65" t="str">
        <f>VLOOKUP(L$11,[1]Графік!$A$5:$C$32,3,0)</f>
        <v>Р</v>
      </c>
      <c r="M61" s="65" t="str">
        <f>VLOOKUP(M$11,[1]Графік!$A$5:$C$32,3,0)</f>
        <v>Р</v>
      </c>
      <c r="N61" s="65" t="str">
        <f>VLOOKUP(N$11,[1]Графік!$A$5:$C$32,3,0)</f>
        <v>ВВ</v>
      </c>
      <c r="O61" s="65" t="str">
        <f>VLOOKUP(O$11,[1]Графік!$A$5:$C$32,3,0)</f>
        <v>ВВ</v>
      </c>
      <c r="P61" s="65" t="str">
        <f>VLOOKUP(P$11,[1]Графік!$A$5:$C$32,3,0)</f>
        <v>Р</v>
      </c>
      <c r="Q61" s="65" t="str">
        <f>VLOOKUP(Q$11,[1]Графік!$A$5:$C$32,3,0)</f>
        <v>Р</v>
      </c>
      <c r="R61" s="65" t="str">
        <f>VLOOKUP(R$11,[1]Графік!$A$5:$C$32,3,0)</f>
        <v>Р</v>
      </c>
      <c r="S61" s="65" t="str">
        <f>VLOOKUP(S$11,[1]Графік!$A$5:$C$32,3,0)</f>
        <v>Р</v>
      </c>
      <c r="T61" s="65" t="str">
        <f>VLOOKUP(T$11,[1]Графік!$A$5:$C$32,3,0)</f>
        <v>ВВ</v>
      </c>
      <c r="U61" s="65" t="str">
        <f>VLOOKUP(U$11,[1]Графік!$A$5:$C$32,3,0)</f>
        <v>ВВ</v>
      </c>
      <c r="V61" s="65" t="str">
        <f>VLOOKUP(V$11,[1]Графік!$A$5:$C$32,3,0)</f>
        <v>Р</v>
      </c>
      <c r="W61" s="65" t="str">
        <f>VLOOKUP(W$11,[1]Графік!$A$5:$C$32,3,0)</f>
        <v>Р</v>
      </c>
      <c r="X61" s="65" t="str">
        <f>VLOOKUP(X$11,[1]Графік!$A$5:$C$32,3,0)</f>
        <v>Р</v>
      </c>
      <c r="Y61" s="65" t="str">
        <f>VLOOKUP(Y$11,[1]Графік!$A$5:$C$32,3,0)</f>
        <v>Р</v>
      </c>
      <c r="Z61" s="65" t="str">
        <f>VLOOKUP(Z$11,[1]Графік!$A$5:$C$32,3,0)</f>
        <v>ВВ</v>
      </c>
      <c r="AA61" s="65" t="str">
        <f>VLOOKUP(AA$11,[1]Графік!$A$5:$C$32,3,0)</f>
        <v>ВВ</v>
      </c>
      <c r="AB61" s="65" t="str">
        <f>VLOOKUP(AB$11,[1]Графік!$A$5:$C$32,3,0)</f>
        <v>Р</v>
      </c>
      <c r="AC61" s="65" t="str">
        <f>VLOOKUP(AC$11,[1]Графік!$A$5:$C$32,3,0)</f>
        <v>Р</v>
      </c>
      <c r="AD61" s="65" t="str">
        <f>VLOOKUP(AD$11,[1]Графік!$A$5:$C$32,3,0)</f>
        <v>Р</v>
      </c>
      <c r="AE61" s="65" t="str">
        <f>VLOOKUP(AE$11,[1]Графік!$A$5:$C$32,3,0)</f>
        <v>Р</v>
      </c>
      <c r="AF61" s="65" t="str">
        <f>VLOOKUP(AF$11,[1]Графік!$A$5:$C$32,3,0)</f>
        <v>ВВ</v>
      </c>
      <c r="AG61" s="65" t="str">
        <f>VLOOKUP(AG$11,[1]Графік!$A$5:$C$32,3,0)</f>
        <v>ВВ</v>
      </c>
      <c r="AH61" s="65"/>
      <c r="AI61" s="65"/>
      <c r="AJ61" s="66"/>
      <c r="AK61" s="162">
        <f ca="1">SUMIF($F61:$AJ64,"Р",$F62:$AJ62)</f>
        <v>144</v>
      </c>
      <c r="AL61" s="156">
        <f ca="1">SUMIF($F63:$AJ64,"НУ",$F64:$AJ64)</f>
        <v>0</v>
      </c>
      <c r="AM61" s="127">
        <f ca="1">SUMIF(F61:AJ64,"РВ",F62:AJ62)</f>
        <v>0</v>
      </c>
      <c r="AN61" s="130">
        <f ca="1">AK61+AL61+AM61</f>
        <v>144</v>
      </c>
      <c r="AO61" s="133">
        <f ca="1">AK61/8</f>
        <v>18</v>
      </c>
      <c r="AP61" s="136">
        <f>COUNTIF($F61:$AJ64,"=ВВ")</f>
        <v>10</v>
      </c>
      <c r="AQ61" s="136">
        <f>COUNTIF($F61:$AJ64,"=В")</f>
        <v>0</v>
      </c>
      <c r="AR61" s="124">
        <f>COUNTIF($F61:$AJ64,"=НА")</f>
        <v>0</v>
      </c>
      <c r="AS61" s="124">
        <f>COUNTIF(F61:AJ64,"=ТН")</f>
        <v>0</v>
      </c>
      <c r="AT61" s="124">
        <f>COUNTIF($F61:$AJ64,"=ВД")</f>
        <v>0</v>
      </c>
      <c r="AU61" s="124">
        <f>COUNTIF($F61:$AJ64,"=ВП")</f>
        <v>0</v>
      </c>
      <c r="AV61" s="124">
        <f>COUNTIF($F61:$AJ64,"=ДД")</f>
        <v>0</v>
      </c>
      <c r="AW61" s="124">
        <f>COUNTIF($F61:$AJ64,"=П")</f>
        <v>0</v>
      </c>
      <c r="AX61" s="124">
        <f>COUNTIF($F61:$AJ64,"=ПР")</f>
        <v>0</v>
      </c>
      <c r="AY61" s="95">
        <f>COUNTIF($F61:$AJ64,"=І")</f>
        <v>0</v>
      </c>
      <c r="AZ61" s="95">
        <f>COUNTIF($F61:$AJ64,"=НЗ")</f>
        <v>0</v>
      </c>
      <c r="BA61" s="97" t="str">
        <f>IF(C61&gt;1,[1]Графік!$D$36,"")</f>
        <v/>
      </c>
    </row>
    <row r="62" spans="1:53" ht="15" customHeight="1" x14ac:dyDescent="0.25">
      <c r="A62" s="141"/>
      <c r="B62" s="144"/>
      <c r="C62" s="147"/>
      <c r="D62" s="150"/>
      <c r="E62" s="51"/>
      <c r="F62" s="38">
        <f t="shared" ref="F62:AG62" si="24">IF(F61="Р",8,"")</f>
        <v>8</v>
      </c>
      <c r="G62" s="39">
        <f t="shared" si="24"/>
        <v>8</v>
      </c>
      <c r="H62" s="70" t="str">
        <f t="shared" si="24"/>
        <v/>
      </c>
      <c r="I62" s="70" t="str">
        <f t="shared" si="24"/>
        <v/>
      </c>
      <c r="J62" s="70">
        <f t="shared" si="24"/>
        <v>8</v>
      </c>
      <c r="K62" s="70">
        <f t="shared" si="24"/>
        <v>8</v>
      </c>
      <c r="L62" s="70">
        <f t="shared" si="24"/>
        <v>8</v>
      </c>
      <c r="M62" s="70">
        <f t="shared" si="24"/>
        <v>8</v>
      </c>
      <c r="N62" s="70" t="str">
        <f t="shared" si="24"/>
        <v/>
      </c>
      <c r="O62" s="70" t="str">
        <f t="shared" si="24"/>
        <v/>
      </c>
      <c r="P62" s="70">
        <f t="shared" si="24"/>
        <v>8</v>
      </c>
      <c r="Q62" s="70">
        <f t="shared" si="24"/>
        <v>8</v>
      </c>
      <c r="R62" s="70">
        <f t="shared" si="24"/>
        <v>8</v>
      </c>
      <c r="S62" s="70">
        <f t="shared" si="24"/>
        <v>8</v>
      </c>
      <c r="T62" s="70" t="str">
        <f t="shared" si="24"/>
        <v/>
      </c>
      <c r="U62" s="70" t="str">
        <f t="shared" si="24"/>
        <v/>
      </c>
      <c r="V62" s="70">
        <f t="shared" si="24"/>
        <v>8</v>
      </c>
      <c r="W62" s="70">
        <f t="shared" si="24"/>
        <v>8</v>
      </c>
      <c r="X62" s="70">
        <f t="shared" si="24"/>
        <v>8</v>
      </c>
      <c r="Y62" s="70">
        <f t="shared" si="24"/>
        <v>8</v>
      </c>
      <c r="Z62" s="70" t="str">
        <f t="shared" si="24"/>
        <v/>
      </c>
      <c r="AA62" s="70" t="str">
        <f t="shared" si="24"/>
        <v/>
      </c>
      <c r="AB62" s="70">
        <f t="shared" si="24"/>
        <v>8</v>
      </c>
      <c r="AC62" s="70">
        <f t="shared" si="24"/>
        <v>8</v>
      </c>
      <c r="AD62" s="70">
        <f t="shared" si="24"/>
        <v>8</v>
      </c>
      <c r="AE62" s="70">
        <f t="shared" si="24"/>
        <v>8</v>
      </c>
      <c r="AF62" s="70" t="str">
        <f t="shared" si="24"/>
        <v/>
      </c>
      <c r="AG62" s="70" t="str">
        <f t="shared" si="24"/>
        <v/>
      </c>
      <c r="AH62" s="39"/>
      <c r="AI62" s="39"/>
      <c r="AJ62" s="40"/>
      <c r="AK62" s="162"/>
      <c r="AL62" s="156"/>
      <c r="AM62" s="127"/>
      <c r="AN62" s="130"/>
      <c r="AO62" s="133"/>
      <c r="AP62" s="136"/>
      <c r="AQ62" s="136"/>
      <c r="AR62" s="124"/>
      <c r="AS62" s="124"/>
      <c r="AT62" s="124"/>
      <c r="AU62" s="124"/>
      <c r="AV62" s="124"/>
      <c r="AW62" s="124"/>
      <c r="AX62" s="124"/>
      <c r="AY62" s="95"/>
      <c r="AZ62" s="95"/>
      <c r="BA62" s="98"/>
    </row>
    <row r="63" spans="1:53" ht="15" customHeight="1" x14ac:dyDescent="0.25">
      <c r="A63" s="141"/>
      <c r="B63" s="144"/>
      <c r="C63" s="147"/>
      <c r="D63" s="150"/>
      <c r="E63" s="51"/>
      <c r="F63" s="43" t="str">
        <f t="shared" ref="F63:AG63" si="25">IF(F64&gt;0,"НУ","")</f>
        <v/>
      </c>
      <c r="G63" s="43" t="str">
        <f t="shared" si="25"/>
        <v/>
      </c>
      <c r="H63" s="43" t="str">
        <f t="shared" si="25"/>
        <v/>
      </c>
      <c r="I63" s="43" t="str">
        <f t="shared" si="25"/>
        <v/>
      </c>
      <c r="J63" s="43" t="str">
        <f t="shared" si="25"/>
        <v/>
      </c>
      <c r="K63" s="43" t="str">
        <f t="shared" si="25"/>
        <v/>
      </c>
      <c r="L63" s="43" t="str">
        <f t="shared" si="25"/>
        <v/>
      </c>
      <c r="M63" s="43" t="str">
        <f t="shared" si="25"/>
        <v/>
      </c>
      <c r="N63" s="43" t="str">
        <f t="shared" si="25"/>
        <v/>
      </c>
      <c r="O63" s="43" t="str">
        <f t="shared" si="25"/>
        <v/>
      </c>
      <c r="P63" s="43" t="str">
        <f t="shared" si="25"/>
        <v/>
      </c>
      <c r="Q63" s="43" t="str">
        <f t="shared" si="25"/>
        <v/>
      </c>
      <c r="R63" s="43" t="str">
        <f t="shared" si="25"/>
        <v/>
      </c>
      <c r="S63" s="43" t="str">
        <f t="shared" si="25"/>
        <v/>
      </c>
      <c r="T63" s="43" t="str">
        <f t="shared" si="25"/>
        <v/>
      </c>
      <c r="U63" s="43" t="str">
        <f t="shared" si="25"/>
        <v/>
      </c>
      <c r="V63" s="43" t="str">
        <f t="shared" si="25"/>
        <v/>
      </c>
      <c r="W63" s="43" t="str">
        <f t="shared" si="25"/>
        <v/>
      </c>
      <c r="X63" s="43" t="str">
        <f t="shared" si="25"/>
        <v/>
      </c>
      <c r="Y63" s="43" t="str">
        <f t="shared" si="25"/>
        <v/>
      </c>
      <c r="Z63" s="43" t="str">
        <f t="shared" si="25"/>
        <v/>
      </c>
      <c r="AA63" s="43" t="str">
        <f t="shared" si="25"/>
        <v/>
      </c>
      <c r="AB63" s="43" t="str">
        <f t="shared" si="25"/>
        <v/>
      </c>
      <c r="AC63" s="43" t="str">
        <f t="shared" si="25"/>
        <v/>
      </c>
      <c r="AD63" s="43" t="str">
        <f t="shared" si="25"/>
        <v/>
      </c>
      <c r="AE63" s="43" t="str">
        <f t="shared" si="25"/>
        <v/>
      </c>
      <c r="AF63" s="43" t="str">
        <f t="shared" si="25"/>
        <v/>
      </c>
      <c r="AG63" s="43" t="str">
        <f t="shared" si="25"/>
        <v/>
      </c>
      <c r="AH63" s="43"/>
      <c r="AI63" s="43"/>
      <c r="AJ63" s="71"/>
      <c r="AK63" s="162"/>
      <c r="AL63" s="156"/>
      <c r="AM63" s="127"/>
      <c r="AN63" s="130"/>
      <c r="AO63" s="133"/>
      <c r="AP63" s="136"/>
      <c r="AQ63" s="136"/>
      <c r="AR63" s="124"/>
      <c r="AS63" s="124"/>
      <c r="AT63" s="124"/>
      <c r="AU63" s="124"/>
      <c r="AV63" s="124"/>
      <c r="AW63" s="124"/>
      <c r="AX63" s="124"/>
      <c r="AY63" s="95"/>
      <c r="AZ63" s="95"/>
      <c r="BA63" s="98"/>
    </row>
    <row r="64" spans="1:53" ht="15" customHeight="1" thickBot="1" x14ac:dyDescent="0.3">
      <c r="A64" s="142"/>
      <c r="B64" s="145"/>
      <c r="C64" s="148"/>
      <c r="D64" s="151"/>
      <c r="E64" s="52"/>
      <c r="F64" s="47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9"/>
      <c r="AK64" s="163"/>
      <c r="AL64" s="157"/>
      <c r="AM64" s="128"/>
      <c r="AN64" s="131"/>
      <c r="AO64" s="134"/>
      <c r="AP64" s="137"/>
      <c r="AQ64" s="137"/>
      <c r="AR64" s="125"/>
      <c r="AS64" s="125"/>
      <c r="AT64" s="125"/>
      <c r="AU64" s="125"/>
      <c r="AV64" s="125"/>
      <c r="AW64" s="125"/>
      <c r="AX64" s="125"/>
      <c r="AY64" s="96"/>
      <c r="AZ64" s="96"/>
      <c r="BA64" s="99"/>
    </row>
    <row r="65" spans="1:53" ht="15" customHeight="1" x14ac:dyDescent="0.25">
      <c r="A65" s="140">
        <v>14</v>
      </c>
      <c r="B65" s="143" t="str">
        <f>IFERROR(VLOOKUP($C65,[1]Списки!$A$1:$C$3999,2,0),"")</f>
        <v/>
      </c>
      <c r="C65" s="146"/>
      <c r="D65" s="149" t="str">
        <f>IFERROR(VLOOKUP($C65,[1]Списки!$A$1:$C$3999,3,0),"")</f>
        <v/>
      </c>
      <c r="E65" s="50"/>
      <c r="F65" s="34" t="str">
        <f>VLOOKUP(F$11,[1]Графік!$A$5:$C$32,3,0)</f>
        <v>Р</v>
      </c>
      <c r="G65" s="65" t="str">
        <f>VLOOKUP(G$11,[1]Графік!$A$5:$C$32,3,0)</f>
        <v>Р</v>
      </c>
      <c r="H65" s="65" t="str">
        <f>VLOOKUP(H$11,[1]Графік!$A$5:$C$32,3,0)</f>
        <v>ВВ</v>
      </c>
      <c r="I65" s="65" t="str">
        <f>VLOOKUP(I$11,[1]Графік!$A$5:$C$32,3,0)</f>
        <v>ВВ</v>
      </c>
      <c r="J65" s="65" t="str">
        <f>VLOOKUP(J$11,[1]Графік!$A$5:$C$32,3,0)</f>
        <v>Р</v>
      </c>
      <c r="K65" s="65" t="str">
        <f>VLOOKUP(K$11,[1]Графік!$A$5:$C$32,3,0)</f>
        <v>Р</v>
      </c>
      <c r="L65" s="65" t="str">
        <f>VLOOKUP(L$11,[1]Графік!$A$5:$C$32,3,0)</f>
        <v>Р</v>
      </c>
      <c r="M65" s="65" t="str">
        <f>VLOOKUP(M$11,[1]Графік!$A$5:$C$32,3,0)</f>
        <v>Р</v>
      </c>
      <c r="N65" s="65" t="str">
        <f>VLOOKUP(N$11,[1]Графік!$A$5:$C$32,3,0)</f>
        <v>ВВ</v>
      </c>
      <c r="O65" s="65" t="str">
        <f>VLOOKUP(O$11,[1]Графік!$A$5:$C$32,3,0)</f>
        <v>ВВ</v>
      </c>
      <c r="P65" s="65" t="str">
        <f>VLOOKUP(P$11,[1]Графік!$A$5:$C$32,3,0)</f>
        <v>Р</v>
      </c>
      <c r="Q65" s="65" t="str">
        <f>VLOOKUP(Q$11,[1]Графік!$A$5:$C$32,3,0)</f>
        <v>Р</v>
      </c>
      <c r="R65" s="65" t="str">
        <f>VLOOKUP(R$11,[1]Графік!$A$5:$C$32,3,0)</f>
        <v>Р</v>
      </c>
      <c r="S65" s="65" t="str">
        <f>VLOOKUP(S$11,[1]Графік!$A$5:$C$32,3,0)</f>
        <v>Р</v>
      </c>
      <c r="T65" s="65" t="str">
        <f>VLOOKUP(T$11,[1]Графік!$A$5:$C$32,3,0)</f>
        <v>ВВ</v>
      </c>
      <c r="U65" s="65" t="str">
        <f>VLOOKUP(U$11,[1]Графік!$A$5:$C$32,3,0)</f>
        <v>ВВ</v>
      </c>
      <c r="V65" s="65" t="str">
        <f>VLOOKUP(V$11,[1]Графік!$A$5:$C$32,3,0)</f>
        <v>Р</v>
      </c>
      <c r="W65" s="65" t="str">
        <f>VLOOKUP(W$11,[1]Графік!$A$5:$C$32,3,0)</f>
        <v>Р</v>
      </c>
      <c r="X65" s="65" t="str">
        <f>VLOOKUP(X$11,[1]Графік!$A$5:$C$32,3,0)</f>
        <v>Р</v>
      </c>
      <c r="Y65" s="65" t="str">
        <f>VLOOKUP(Y$11,[1]Графік!$A$5:$C$32,3,0)</f>
        <v>Р</v>
      </c>
      <c r="Z65" s="65" t="str">
        <f>VLOOKUP(Z$11,[1]Графік!$A$5:$C$32,3,0)</f>
        <v>ВВ</v>
      </c>
      <c r="AA65" s="65" t="str">
        <f>VLOOKUP(AA$11,[1]Графік!$A$5:$C$32,3,0)</f>
        <v>ВВ</v>
      </c>
      <c r="AB65" s="65" t="str">
        <f>VLOOKUP(AB$11,[1]Графік!$A$5:$C$32,3,0)</f>
        <v>Р</v>
      </c>
      <c r="AC65" s="65" t="str">
        <f>VLOOKUP(AC$11,[1]Графік!$A$5:$C$32,3,0)</f>
        <v>Р</v>
      </c>
      <c r="AD65" s="65" t="str">
        <f>VLOOKUP(AD$11,[1]Графік!$A$5:$C$32,3,0)</f>
        <v>Р</v>
      </c>
      <c r="AE65" s="65" t="str">
        <f>VLOOKUP(AE$11,[1]Графік!$A$5:$C$32,3,0)</f>
        <v>Р</v>
      </c>
      <c r="AF65" s="65" t="str">
        <f>VLOOKUP(AF$11,[1]Графік!$A$5:$C$32,3,0)</f>
        <v>ВВ</v>
      </c>
      <c r="AG65" s="65" t="str">
        <f>VLOOKUP(AG$11,[1]Графік!$A$5:$C$32,3,0)</f>
        <v>ВВ</v>
      </c>
      <c r="AH65" s="65"/>
      <c r="AI65" s="65"/>
      <c r="AJ65" s="66"/>
      <c r="AK65" s="162">
        <f ca="1">SUMIF($F65:$AJ68,"Р",$F66:$AJ66)</f>
        <v>144</v>
      </c>
      <c r="AL65" s="156">
        <f ca="1">SUMIF($F67:$AJ68,"НУ",$F68:$AJ68)</f>
        <v>0</v>
      </c>
      <c r="AM65" s="127">
        <f ca="1">SUMIF(F65:AJ68,"РВ",F66:AJ66)</f>
        <v>0</v>
      </c>
      <c r="AN65" s="130">
        <f ca="1">AK65+AL65+AM65</f>
        <v>144</v>
      </c>
      <c r="AO65" s="133">
        <f ca="1">AK65/8</f>
        <v>18</v>
      </c>
      <c r="AP65" s="136">
        <f>COUNTIF($F65:$AJ68,"=ВВ")</f>
        <v>10</v>
      </c>
      <c r="AQ65" s="136">
        <f>COUNTIF($F65:$AJ68,"=В")</f>
        <v>0</v>
      </c>
      <c r="AR65" s="124">
        <f>COUNTIF($F65:$AJ68,"=НА")</f>
        <v>0</v>
      </c>
      <c r="AS65" s="124">
        <f>COUNTIF(F65:AJ68,"=ТН")</f>
        <v>0</v>
      </c>
      <c r="AT65" s="124">
        <f>COUNTIF($F65:$AJ68,"=ВД")</f>
        <v>0</v>
      </c>
      <c r="AU65" s="124">
        <f>COUNTIF($F65:$AJ68,"=ВП")</f>
        <v>0</v>
      </c>
      <c r="AV65" s="124">
        <f>COUNTIF($F65:$AJ68,"=ДД")</f>
        <v>0</v>
      </c>
      <c r="AW65" s="124">
        <f>COUNTIF($F65:$AJ68,"=П")</f>
        <v>0</v>
      </c>
      <c r="AX65" s="124">
        <f>COUNTIF($F65:$AJ68,"=ПР")</f>
        <v>0</v>
      </c>
      <c r="AY65" s="95">
        <f>COUNTIF($F65:$AJ68,"=І")</f>
        <v>0</v>
      </c>
      <c r="AZ65" s="95">
        <f>COUNTIF($F65:$AJ68,"=НЗ")</f>
        <v>0</v>
      </c>
      <c r="BA65" s="97" t="str">
        <f>IF(C65&gt;1,[1]Графік!$D$36,"")</f>
        <v/>
      </c>
    </row>
    <row r="66" spans="1:53" ht="15" customHeight="1" x14ac:dyDescent="0.25">
      <c r="A66" s="141"/>
      <c r="B66" s="144"/>
      <c r="C66" s="147"/>
      <c r="D66" s="150"/>
      <c r="E66" s="51"/>
      <c r="F66" s="38">
        <f t="shared" ref="F66:AG66" si="26">IF(F65="Р",8,"")</f>
        <v>8</v>
      </c>
      <c r="G66" s="39">
        <f t="shared" si="26"/>
        <v>8</v>
      </c>
      <c r="H66" s="70" t="str">
        <f t="shared" si="26"/>
        <v/>
      </c>
      <c r="I66" s="70" t="str">
        <f t="shared" si="26"/>
        <v/>
      </c>
      <c r="J66" s="70">
        <f t="shared" si="26"/>
        <v>8</v>
      </c>
      <c r="K66" s="70">
        <f t="shared" si="26"/>
        <v>8</v>
      </c>
      <c r="L66" s="70">
        <f t="shared" si="26"/>
        <v>8</v>
      </c>
      <c r="M66" s="70">
        <f t="shared" si="26"/>
        <v>8</v>
      </c>
      <c r="N66" s="70" t="str">
        <f t="shared" si="26"/>
        <v/>
      </c>
      <c r="O66" s="70" t="str">
        <f t="shared" si="26"/>
        <v/>
      </c>
      <c r="P66" s="70">
        <f t="shared" si="26"/>
        <v>8</v>
      </c>
      <c r="Q66" s="70">
        <f t="shared" si="26"/>
        <v>8</v>
      </c>
      <c r="R66" s="70">
        <f t="shared" si="26"/>
        <v>8</v>
      </c>
      <c r="S66" s="70">
        <f t="shared" si="26"/>
        <v>8</v>
      </c>
      <c r="T66" s="70" t="str">
        <f t="shared" si="26"/>
        <v/>
      </c>
      <c r="U66" s="70" t="str">
        <f t="shared" si="26"/>
        <v/>
      </c>
      <c r="V66" s="70">
        <f t="shared" si="26"/>
        <v>8</v>
      </c>
      <c r="W66" s="70">
        <f t="shared" si="26"/>
        <v>8</v>
      </c>
      <c r="X66" s="70">
        <f t="shared" si="26"/>
        <v>8</v>
      </c>
      <c r="Y66" s="70">
        <f t="shared" si="26"/>
        <v>8</v>
      </c>
      <c r="Z66" s="70" t="str">
        <f t="shared" si="26"/>
        <v/>
      </c>
      <c r="AA66" s="70" t="str">
        <f t="shared" si="26"/>
        <v/>
      </c>
      <c r="AB66" s="70">
        <f t="shared" si="26"/>
        <v>8</v>
      </c>
      <c r="AC66" s="70">
        <f t="shared" si="26"/>
        <v>8</v>
      </c>
      <c r="AD66" s="70">
        <f t="shared" si="26"/>
        <v>8</v>
      </c>
      <c r="AE66" s="70">
        <f t="shared" si="26"/>
        <v>8</v>
      </c>
      <c r="AF66" s="70" t="str">
        <f t="shared" si="26"/>
        <v/>
      </c>
      <c r="AG66" s="70" t="str">
        <f t="shared" si="26"/>
        <v/>
      </c>
      <c r="AH66" s="39"/>
      <c r="AI66" s="39"/>
      <c r="AJ66" s="40"/>
      <c r="AK66" s="162"/>
      <c r="AL66" s="156"/>
      <c r="AM66" s="127"/>
      <c r="AN66" s="130"/>
      <c r="AO66" s="133"/>
      <c r="AP66" s="136"/>
      <c r="AQ66" s="136"/>
      <c r="AR66" s="124"/>
      <c r="AS66" s="124"/>
      <c r="AT66" s="124"/>
      <c r="AU66" s="124"/>
      <c r="AV66" s="124"/>
      <c r="AW66" s="124"/>
      <c r="AX66" s="124"/>
      <c r="AY66" s="95"/>
      <c r="AZ66" s="95"/>
      <c r="BA66" s="98"/>
    </row>
    <row r="67" spans="1:53" ht="15" customHeight="1" x14ac:dyDescent="0.25">
      <c r="A67" s="141"/>
      <c r="B67" s="144"/>
      <c r="C67" s="147"/>
      <c r="D67" s="150"/>
      <c r="E67" s="51"/>
      <c r="F67" s="43" t="str">
        <f t="shared" ref="F67:AG67" si="27">IF(F68&gt;0,"НУ","")</f>
        <v/>
      </c>
      <c r="G67" s="43" t="str">
        <f t="shared" si="27"/>
        <v/>
      </c>
      <c r="H67" s="43" t="str">
        <f t="shared" si="27"/>
        <v/>
      </c>
      <c r="I67" s="43" t="str">
        <f t="shared" si="27"/>
        <v/>
      </c>
      <c r="J67" s="43" t="str">
        <f t="shared" si="27"/>
        <v/>
      </c>
      <c r="K67" s="43" t="str">
        <f t="shared" si="27"/>
        <v/>
      </c>
      <c r="L67" s="43" t="str">
        <f t="shared" si="27"/>
        <v/>
      </c>
      <c r="M67" s="43" t="str">
        <f t="shared" si="27"/>
        <v/>
      </c>
      <c r="N67" s="43" t="str">
        <f t="shared" si="27"/>
        <v/>
      </c>
      <c r="O67" s="43" t="str">
        <f t="shared" si="27"/>
        <v/>
      </c>
      <c r="P67" s="43" t="str">
        <f t="shared" si="27"/>
        <v/>
      </c>
      <c r="Q67" s="43" t="str">
        <f t="shared" si="27"/>
        <v/>
      </c>
      <c r="R67" s="43" t="str">
        <f t="shared" si="27"/>
        <v/>
      </c>
      <c r="S67" s="43" t="str">
        <f t="shared" si="27"/>
        <v/>
      </c>
      <c r="T67" s="43" t="str">
        <f t="shared" si="27"/>
        <v/>
      </c>
      <c r="U67" s="43" t="str">
        <f t="shared" si="27"/>
        <v/>
      </c>
      <c r="V67" s="43" t="str">
        <f t="shared" si="27"/>
        <v/>
      </c>
      <c r="W67" s="43" t="str">
        <f t="shared" si="27"/>
        <v/>
      </c>
      <c r="X67" s="43" t="str">
        <f t="shared" si="27"/>
        <v/>
      </c>
      <c r="Y67" s="43" t="str">
        <f t="shared" si="27"/>
        <v/>
      </c>
      <c r="Z67" s="43" t="str">
        <f t="shared" si="27"/>
        <v/>
      </c>
      <c r="AA67" s="43" t="str">
        <f t="shared" si="27"/>
        <v/>
      </c>
      <c r="AB67" s="43" t="str">
        <f t="shared" si="27"/>
        <v/>
      </c>
      <c r="AC67" s="43" t="str">
        <f t="shared" si="27"/>
        <v/>
      </c>
      <c r="AD67" s="43" t="str">
        <f t="shared" si="27"/>
        <v/>
      </c>
      <c r="AE67" s="43" t="str">
        <f t="shared" si="27"/>
        <v/>
      </c>
      <c r="AF67" s="43" t="str">
        <f t="shared" si="27"/>
        <v/>
      </c>
      <c r="AG67" s="43" t="str">
        <f t="shared" si="27"/>
        <v/>
      </c>
      <c r="AH67" s="43"/>
      <c r="AI67" s="43"/>
      <c r="AJ67" s="71"/>
      <c r="AK67" s="162"/>
      <c r="AL67" s="156"/>
      <c r="AM67" s="127"/>
      <c r="AN67" s="130"/>
      <c r="AO67" s="133"/>
      <c r="AP67" s="136"/>
      <c r="AQ67" s="136"/>
      <c r="AR67" s="124"/>
      <c r="AS67" s="124"/>
      <c r="AT67" s="124"/>
      <c r="AU67" s="124"/>
      <c r="AV67" s="124"/>
      <c r="AW67" s="124"/>
      <c r="AX67" s="124"/>
      <c r="AY67" s="95"/>
      <c r="AZ67" s="95"/>
      <c r="BA67" s="98"/>
    </row>
    <row r="68" spans="1:53" ht="15" customHeight="1" thickBot="1" x14ac:dyDescent="0.3">
      <c r="A68" s="142"/>
      <c r="B68" s="145"/>
      <c r="C68" s="148"/>
      <c r="D68" s="151"/>
      <c r="E68" s="52"/>
      <c r="F68" s="47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9"/>
      <c r="AK68" s="163"/>
      <c r="AL68" s="157"/>
      <c r="AM68" s="128"/>
      <c r="AN68" s="131"/>
      <c r="AO68" s="134"/>
      <c r="AP68" s="137"/>
      <c r="AQ68" s="137"/>
      <c r="AR68" s="125"/>
      <c r="AS68" s="125"/>
      <c r="AT68" s="125"/>
      <c r="AU68" s="125"/>
      <c r="AV68" s="125"/>
      <c r="AW68" s="125"/>
      <c r="AX68" s="125"/>
      <c r="AY68" s="96"/>
      <c r="AZ68" s="96"/>
      <c r="BA68" s="99"/>
    </row>
    <row r="69" spans="1:53" ht="15" customHeight="1" x14ac:dyDescent="0.25">
      <c r="A69" s="140">
        <v>15</v>
      </c>
      <c r="B69" s="143" t="str">
        <f>IFERROR(VLOOKUP($C69,[1]Списки!$A$1:$C$3999,2,0),"")</f>
        <v/>
      </c>
      <c r="C69" s="146"/>
      <c r="D69" s="149" t="str">
        <f>IFERROR(VLOOKUP($C69,[1]Списки!$A$1:$C$3999,3,0),"")</f>
        <v/>
      </c>
      <c r="E69" s="50"/>
      <c r="F69" s="34" t="str">
        <f>VLOOKUP(F$11,[1]Графік!$A$5:$C$32,3,0)</f>
        <v>Р</v>
      </c>
      <c r="G69" s="65" t="str">
        <f>VLOOKUP(G$11,[1]Графік!$A$5:$C$32,3,0)</f>
        <v>Р</v>
      </c>
      <c r="H69" s="65" t="str">
        <f>VLOOKUP(H$11,[1]Графік!$A$5:$C$32,3,0)</f>
        <v>ВВ</v>
      </c>
      <c r="I69" s="65" t="str">
        <f>VLOOKUP(I$11,[1]Графік!$A$5:$C$32,3,0)</f>
        <v>ВВ</v>
      </c>
      <c r="J69" s="65" t="str">
        <f>VLOOKUP(J$11,[1]Графік!$A$5:$C$32,3,0)</f>
        <v>Р</v>
      </c>
      <c r="K69" s="65" t="str">
        <f>VLOOKUP(K$11,[1]Графік!$A$5:$C$32,3,0)</f>
        <v>Р</v>
      </c>
      <c r="L69" s="65" t="str">
        <f>VLOOKUP(L$11,[1]Графік!$A$5:$C$32,3,0)</f>
        <v>Р</v>
      </c>
      <c r="M69" s="65" t="str">
        <f>VLOOKUP(M$11,[1]Графік!$A$5:$C$32,3,0)</f>
        <v>Р</v>
      </c>
      <c r="N69" s="65" t="str">
        <f>VLOOKUP(N$11,[1]Графік!$A$5:$C$32,3,0)</f>
        <v>ВВ</v>
      </c>
      <c r="O69" s="65" t="str">
        <f>VLOOKUP(O$11,[1]Графік!$A$5:$C$32,3,0)</f>
        <v>ВВ</v>
      </c>
      <c r="P69" s="65" t="str">
        <f>VLOOKUP(P$11,[1]Графік!$A$5:$C$32,3,0)</f>
        <v>Р</v>
      </c>
      <c r="Q69" s="65" t="str">
        <f>VLOOKUP(Q$11,[1]Графік!$A$5:$C$32,3,0)</f>
        <v>Р</v>
      </c>
      <c r="R69" s="65" t="str">
        <f>VLOOKUP(R$11,[1]Графік!$A$5:$C$32,3,0)</f>
        <v>Р</v>
      </c>
      <c r="S69" s="65" t="str">
        <f>VLOOKUP(S$11,[1]Графік!$A$5:$C$32,3,0)</f>
        <v>Р</v>
      </c>
      <c r="T69" s="65" t="str">
        <f>VLOOKUP(T$11,[1]Графік!$A$5:$C$32,3,0)</f>
        <v>ВВ</v>
      </c>
      <c r="U69" s="65" t="str">
        <f>VLOOKUP(U$11,[1]Графік!$A$5:$C$32,3,0)</f>
        <v>ВВ</v>
      </c>
      <c r="V69" s="65" t="str">
        <f>VLOOKUP(V$11,[1]Графік!$A$5:$C$32,3,0)</f>
        <v>Р</v>
      </c>
      <c r="W69" s="65" t="str">
        <f>VLOOKUP(W$11,[1]Графік!$A$5:$C$32,3,0)</f>
        <v>Р</v>
      </c>
      <c r="X69" s="65" t="str">
        <f>VLOOKUP(X$11,[1]Графік!$A$5:$C$32,3,0)</f>
        <v>Р</v>
      </c>
      <c r="Y69" s="65" t="str">
        <f>VLOOKUP(Y$11,[1]Графік!$A$5:$C$32,3,0)</f>
        <v>Р</v>
      </c>
      <c r="Z69" s="65" t="str">
        <f>VLOOKUP(Z$11,[1]Графік!$A$5:$C$32,3,0)</f>
        <v>ВВ</v>
      </c>
      <c r="AA69" s="65" t="str">
        <f>VLOOKUP(AA$11,[1]Графік!$A$5:$C$32,3,0)</f>
        <v>ВВ</v>
      </c>
      <c r="AB69" s="65" t="str">
        <f>VLOOKUP(AB$11,[1]Графік!$A$5:$C$32,3,0)</f>
        <v>Р</v>
      </c>
      <c r="AC69" s="65" t="str">
        <f>VLOOKUP(AC$11,[1]Графік!$A$5:$C$32,3,0)</f>
        <v>Р</v>
      </c>
      <c r="AD69" s="65" t="str">
        <f>VLOOKUP(AD$11,[1]Графік!$A$5:$C$32,3,0)</f>
        <v>Р</v>
      </c>
      <c r="AE69" s="65" t="str">
        <f>VLOOKUP(AE$11,[1]Графік!$A$5:$C$32,3,0)</f>
        <v>Р</v>
      </c>
      <c r="AF69" s="65" t="str">
        <f>VLOOKUP(AF$11,[1]Графік!$A$5:$C$32,3,0)</f>
        <v>ВВ</v>
      </c>
      <c r="AG69" s="65" t="str">
        <f>VLOOKUP(AG$11,[1]Графік!$A$5:$C$32,3,0)</f>
        <v>ВВ</v>
      </c>
      <c r="AH69" s="65"/>
      <c r="AI69" s="65"/>
      <c r="AJ69" s="66"/>
      <c r="AK69" s="162">
        <f ca="1">SUMIF($F69:$AJ72,"Р",$F70:$AJ70)</f>
        <v>144</v>
      </c>
      <c r="AL69" s="156">
        <f ca="1">SUMIF($F71:$AJ72,"НУ",$F72:$AJ72)</f>
        <v>0</v>
      </c>
      <c r="AM69" s="127">
        <f ca="1">SUMIF(F69:AJ72,"РВ",F70:AJ70)</f>
        <v>0</v>
      </c>
      <c r="AN69" s="130">
        <f ca="1">AK69+AL69+AM69</f>
        <v>144</v>
      </c>
      <c r="AO69" s="133">
        <f ca="1">AK69/8</f>
        <v>18</v>
      </c>
      <c r="AP69" s="136">
        <f>COUNTIF($F69:$AJ72,"=ВВ")</f>
        <v>10</v>
      </c>
      <c r="AQ69" s="136">
        <f>COUNTIF($F69:$AJ72,"=В")</f>
        <v>0</v>
      </c>
      <c r="AR69" s="124">
        <f>COUNTIF($F69:$AJ72,"=НА")</f>
        <v>0</v>
      </c>
      <c r="AS69" s="124">
        <f>COUNTIF(F69:AJ72,"=ТН")</f>
        <v>0</v>
      </c>
      <c r="AT69" s="124">
        <f>COUNTIF($F69:$AJ72,"=ВД")</f>
        <v>0</v>
      </c>
      <c r="AU69" s="124">
        <f>COUNTIF($F69:$AJ72,"=ВП")</f>
        <v>0</v>
      </c>
      <c r="AV69" s="124">
        <f>COUNTIF($F69:$AJ72,"=ДД")</f>
        <v>0</v>
      </c>
      <c r="AW69" s="124">
        <f>COUNTIF($F69:$AJ72,"=П")</f>
        <v>0</v>
      </c>
      <c r="AX69" s="124">
        <f>COUNTIF($F69:$AJ72,"=ПР")</f>
        <v>0</v>
      </c>
      <c r="AY69" s="95">
        <f>COUNTIF($F69:$AJ72,"=І")</f>
        <v>0</v>
      </c>
      <c r="AZ69" s="95">
        <f>COUNTIF($F69:$AJ72,"=НЗ")</f>
        <v>0</v>
      </c>
      <c r="BA69" s="97" t="str">
        <f>IF(C69&gt;1,[1]Графік!$D$36,"")</f>
        <v/>
      </c>
    </row>
    <row r="70" spans="1:53" ht="15" customHeight="1" x14ac:dyDescent="0.25">
      <c r="A70" s="141"/>
      <c r="B70" s="144"/>
      <c r="C70" s="147"/>
      <c r="D70" s="150"/>
      <c r="E70" s="51"/>
      <c r="F70" s="38">
        <f t="shared" ref="F70:AG70" si="28">IF(F69="Р",8,"")</f>
        <v>8</v>
      </c>
      <c r="G70" s="39">
        <f t="shared" si="28"/>
        <v>8</v>
      </c>
      <c r="H70" s="70" t="str">
        <f t="shared" si="28"/>
        <v/>
      </c>
      <c r="I70" s="70" t="str">
        <f t="shared" si="28"/>
        <v/>
      </c>
      <c r="J70" s="70">
        <f t="shared" si="28"/>
        <v>8</v>
      </c>
      <c r="K70" s="70">
        <f t="shared" si="28"/>
        <v>8</v>
      </c>
      <c r="L70" s="70">
        <f t="shared" si="28"/>
        <v>8</v>
      </c>
      <c r="M70" s="70">
        <f t="shared" si="28"/>
        <v>8</v>
      </c>
      <c r="N70" s="70" t="str">
        <f t="shared" si="28"/>
        <v/>
      </c>
      <c r="O70" s="70" t="str">
        <f t="shared" si="28"/>
        <v/>
      </c>
      <c r="P70" s="70">
        <f t="shared" si="28"/>
        <v>8</v>
      </c>
      <c r="Q70" s="70">
        <f t="shared" si="28"/>
        <v>8</v>
      </c>
      <c r="R70" s="70">
        <f t="shared" si="28"/>
        <v>8</v>
      </c>
      <c r="S70" s="70">
        <f t="shared" si="28"/>
        <v>8</v>
      </c>
      <c r="T70" s="70" t="str">
        <f t="shared" si="28"/>
        <v/>
      </c>
      <c r="U70" s="70" t="str">
        <f t="shared" si="28"/>
        <v/>
      </c>
      <c r="V70" s="70">
        <f t="shared" si="28"/>
        <v>8</v>
      </c>
      <c r="W70" s="70">
        <f t="shared" si="28"/>
        <v>8</v>
      </c>
      <c r="X70" s="70">
        <f t="shared" si="28"/>
        <v>8</v>
      </c>
      <c r="Y70" s="70">
        <f t="shared" si="28"/>
        <v>8</v>
      </c>
      <c r="Z70" s="70" t="str">
        <f t="shared" si="28"/>
        <v/>
      </c>
      <c r="AA70" s="70" t="str">
        <f t="shared" si="28"/>
        <v/>
      </c>
      <c r="AB70" s="70">
        <f t="shared" si="28"/>
        <v>8</v>
      </c>
      <c r="AC70" s="70">
        <f t="shared" si="28"/>
        <v>8</v>
      </c>
      <c r="AD70" s="70">
        <f t="shared" si="28"/>
        <v>8</v>
      </c>
      <c r="AE70" s="70">
        <f t="shared" si="28"/>
        <v>8</v>
      </c>
      <c r="AF70" s="70" t="str">
        <f t="shared" si="28"/>
        <v/>
      </c>
      <c r="AG70" s="70" t="str">
        <f t="shared" si="28"/>
        <v/>
      </c>
      <c r="AH70" s="39"/>
      <c r="AI70" s="39"/>
      <c r="AJ70" s="40"/>
      <c r="AK70" s="162"/>
      <c r="AL70" s="156"/>
      <c r="AM70" s="127"/>
      <c r="AN70" s="130"/>
      <c r="AO70" s="133"/>
      <c r="AP70" s="136"/>
      <c r="AQ70" s="136"/>
      <c r="AR70" s="124"/>
      <c r="AS70" s="124"/>
      <c r="AT70" s="124"/>
      <c r="AU70" s="124"/>
      <c r="AV70" s="124"/>
      <c r="AW70" s="124"/>
      <c r="AX70" s="124"/>
      <c r="AY70" s="95"/>
      <c r="AZ70" s="95"/>
      <c r="BA70" s="98"/>
    </row>
    <row r="71" spans="1:53" ht="15" customHeight="1" x14ac:dyDescent="0.25">
      <c r="A71" s="141"/>
      <c r="B71" s="144"/>
      <c r="C71" s="147"/>
      <c r="D71" s="150"/>
      <c r="E71" s="51"/>
      <c r="F71" s="43" t="str">
        <f t="shared" ref="F71:AG71" si="29">IF(F72&gt;0,"НУ","")</f>
        <v/>
      </c>
      <c r="G71" s="43" t="str">
        <f t="shared" si="29"/>
        <v/>
      </c>
      <c r="H71" s="43" t="str">
        <f t="shared" si="29"/>
        <v/>
      </c>
      <c r="I71" s="43" t="str">
        <f t="shared" si="29"/>
        <v/>
      </c>
      <c r="J71" s="43" t="str">
        <f t="shared" si="29"/>
        <v/>
      </c>
      <c r="K71" s="43" t="str">
        <f t="shared" si="29"/>
        <v/>
      </c>
      <c r="L71" s="43" t="str">
        <f t="shared" si="29"/>
        <v/>
      </c>
      <c r="M71" s="43" t="str">
        <f t="shared" si="29"/>
        <v/>
      </c>
      <c r="N71" s="43" t="str">
        <f t="shared" si="29"/>
        <v/>
      </c>
      <c r="O71" s="43" t="str">
        <f t="shared" si="29"/>
        <v/>
      </c>
      <c r="P71" s="43" t="str">
        <f t="shared" si="29"/>
        <v/>
      </c>
      <c r="Q71" s="43" t="str">
        <f t="shared" si="29"/>
        <v/>
      </c>
      <c r="R71" s="43" t="str">
        <f t="shared" si="29"/>
        <v/>
      </c>
      <c r="S71" s="43" t="str">
        <f t="shared" si="29"/>
        <v/>
      </c>
      <c r="T71" s="43" t="str">
        <f t="shared" si="29"/>
        <v/>
      </c>
      <c r="U71" s="43" t="str">
        <f t="shared" si="29"/>
        <v/>
      </c>
      <c r="V71" s="43" t="str">
        <f t="shared" si="29"/>
        <v/>
      </c>
      <c r="W71" s="43" t="str">
        <f t="shared" si="29"/>
        <v/>
      </c>
      <c r="X71" s="43" t="str">
        <f t="shared" si="29"/>
        <v/>
      </c>
      <c r="Y71" s="43" t="str">
        <f t="shared" si="29"/>
        <v/>
      </c>
      <c r="Z71" s="43" t="str">
        <f t="shared" si="29"/>
        <v/>
      </c>
      <c r="AA71" s="43" t="str">
        <f t="shared" si="29"/>
        <v/>
      </c>
      <c r="AB71" s="43" t="str">
        <f t="shared" si="29"/>
        <v/>
      </c>
      <c r="AC71" s="43" t="str">
        <f t="shared" si="29"/>
        <v/>
      </c>
      <c r="AD71" s="43" t="str">
        <f t="shared" si="29"/>
        <v/>
      </c>
      <c r="AE71" s="43" t="str">
        <f t="shared" si="29"/>
        <v/>
      </c>
      <c r="AF71" s="43" t="str">
        <f t="shared" si="29"/>
        <v/>
      </c>
      <c r="AG71" s="43" t="str">
        <f t="shared" si="29"/>
        <v/>
      </c>
      <c r="AH71" s="43"/>
      <c r="AI71" s="43"/>
      <c r="AJ71" s="71"/>
      <c r="AK71" s="162"/>
      <c r="AL71" s="156"/>
      <c r="AM71" s="127"/>
      <c r="AN71" s="130"/>
      <c r="AO71" s="133"/>
      <c r="AP71" s="136"/>
      <c r="AQ71" s="136"/>
      <c r="AR71" s="124"/>
      <c r="AS71" s="124"/>
      <c r="AT71" s="124"/>
      <c r="AU71" s="124"/>
      <c r="AV71" s="124"/>
      <c r="AW71" s="124"/>
      <c r="AX71" s="124"/>
      <c r="AY71" s="95"/>
      <c r="AZ71" s="95"/>
      <c r="BA71" s="98"/>
    </row>
    <row r="72" spans="1:53" ht="15" customHeight="1" thickBot="1" x14ac:dyDescent="0.3">
      <c r="A72" s="142"/>
      <c r="B72" s="145"/>
      <c r="C72" s="148"/>
      <c r="D72" s="151"/>
      <c r="E72" s="52"/>
      <c r="F72" s="47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9"/>
      <c r="AK72" s="163"/>
      <c r="AL72" s="157"/>
      <c r="AM72" s="128"/>
      <c r="AN72" s="131"/>
      <c r="AO72" s="134"/>
      <c r="AP72" s="137"/>
      <c r="AQ72" s="137"/>
      <c r="AR72" s="125"/>
      <c r="AS72" s="125"/>
      <c r="AT72" s="125"/>
      <c r="AU72" s="125"/>
      <c r="AV72" s="125"/>
      <c r="AW72" s="125"/>
      <c r="AX72" s="125"/>
      <c r="AY72" s="96"/>
      <c r="AZ72" s="96"/>
      <c r="BA72" s="99"/>
    </row>
    <row r="73" spans="1:53" ht="15" customHeight="1" x14ac:dyDescent="0.25">
      <c r="A73" s="140">
        <v>16</v>
      </c>
      <c r="B73" s="143" t="str">
        <f>IFERROR(VLOOKUP($C73,[1]Списки!$A$1:$C$3999,2,0),"")</f>
        <v/>
      </c>
      <c r="C73" s="146"/>
      <c r="D73" s="149" t="str">
        <f>IFERROR(VLOOKUP($C73,[1]Списки!$A$1:$C$3999,3,0),"")</f>
        <v/>
      </c>
      <c r="E73" s="50"/>
      <c r="F73" s="34" t="str">
        <f>VLOOKUP(F$11,[1]Графік!$A$5:$C$32,3,0)</f>
        <v>Р</v>
      </c>
      <c r="G73" s="65" t="str">
        <f>VLOOKUP(G$11,[1]Графік!$A$5:$C$32,3,0)</f>
        <v>Р</v>
      </c>
      <c r="H73" s="65" t="str">
        <f>VLOOKUP(H$11,[1]Графік!$A$5:$C$32,3,0)</f>
        <v>ВВ</v>
      </c>
      <c r="I73" s="65" t="str">
        <f>VLOOKUP(I$11,[1]Графік!$A$5:$C$32,3,0)</f>
        <v>ВВ</v>
      </c>
      <c r="J73" s="65" t="str">
        <f>VLOOKUP(J$11,[1]Графік!$A$5:$C$32,3,0)</f>
        <v>Р</v>
      </c>
      <c r="K73" s="65" t="str">
        <f>VLOOKUP(K$11,[1]Графік!$A$5:$C$32,3,0)</f>
        <v>Р</v>
      </c>
      <c r="L73" s="65" t="str">
        <f>VLOOKUP(L$11,[1]Графік!$A$5:$C$32,3,0)</f>
        <v>Р</v>
      </c>
      <c r="M73" s="65" t="str">
        <f>VLOOKUP(M$11,[1]Графік!$A$5:$C$32,3,0)</f>
        <v>Р</v>
      </c>
      <c r="N73" s="65" t="str">
        <f>VLOOKUP(N$11,[1]Графік!$A$5:$C$32,3,0)</f>
        <v>ВВ</v>
      </c>
      <c r="O73" s="65" t="str">
        <f>VLOOKUP(O$11,[1]Графік!$A$5:$C$32,3,0)</f>
        <v>ВВ</v>
      </c>
      <c r="P73" s="65" t="str">
        <f>VLOOKUP(P$11,[1]Графік!$A$5:$C$32,3,0)</f>
        <v>Р</v>
      </c>
      <c r="Q73" s="65" t="str">
        <f>VLOOKUP(Q$11,[1]Графік!$A$5:$C$32,3,0)</f>
        <v>Р</v>
      </c>
      <c r="R73" s="65" t="str">
        <f>VLOOKUP(R$11,[1]Графік!$A$5:$C$32,3,0)</f>
        <v>Р</v>
      </c>
      <c r="S73" s="65" t="str">
        <f>VLOOKUP(S$11,[1]Графік!$A$5:$C$32,3,0)</f>
        <v>Р</v>
      </c>
      <c r="T73" s="65" t="str">
        <f>VLOOKUP(T$11,[1]Графік!$A$5:$C$32,3,0)</f>
        <v>ВВ</v>
      </c>
      <c r="U73" s="65" t="str">
        <f>VLOOKUP(U$11,[1]Графік!$A$5:$C$32,3,0)</f>
        <v>ВВ</v>
      </c>
      <c r="V73" s="65" t="str">
        <f>VLOOKUP(V$11,[1]Графік!$A$5:$C$32,3,0)</f>
        <v>Р</v>
      </c>
      <c r="W73" s="65" t="str">
        <f>VLOOKUP(W$11,[1]Графік!$A$5:$C$32,3,0)</f>
        <v>Р</v>
      </c>
      <c r="X73" s="65" t="str">
        <f>VLOOKUP(X$11,[1]Графік!$A$5:$C$32,3,0)</f>
        <v>Р</v>
      </c>
      <c r="Y73" s="65" t="str">
        <f>VLOOKUP(Y$11,[1]Графік!$A$5:$C$32,3,0)</f>
        <v>Р</v>
      </c>
      <c r="Z73" s="65" t="str">
        <f>VLOOKUP(Z$11,[1]Графік!$A$5:$C$32,3,0)</f>
        <v>ВВ</v>
      </c>
      <c r="AA73" s="65" t="str">
        <f>VLOOKUP(AA$11,[1]Графік!$A$5:$C$32,3,0)</f>
        <v>ВВ</v>
      </c>
      <c r="AB73" s="65" t="str">
        <f>VLOOKUP(AB$11,[1]Графік!$A$5:$C$32,3,0)</f>
        <v>Р</v>
      </c>
      <c r="AC73" s="65" t="str">
        <f>VLOOKUP(AC$11,[1]Графік!$A$5:$C$32,3,0)</f>
        <v>Р</v>
      </c>
      <c r="AD73" s="65" t="str">
        <f>VLOOKUP(AD$11,[1]Графік!$A$5:$C$32,3,0)</f>
        <v>Р</v>
      </c>
      <c r="AE73" s="65" t="str">
        <f>VLOOKUP(AE$11,[1]Графік!$A$5:$C$32,3,0)</f>
        <v>Р</v>
      </c>
      <c r="AF73" s="65" t="str">
        <f>VLOOKUP(AF$11,[1]Графік!$A$5:$C$32,3,0)</f>
        <v>ВВ</v>
      </c>
      <c r="AG73" s="65" t="str">
        <f>VLOOKUP(AG$11,[1]Графік!$A$5:$C$32,3,0)</f>
        <v>ВВ</v>
      </c>
      <c r="AH73" s="65"/>
      <c r="AI73" s="65"/>
      <c r="AJ73" s="66"/>
      <c r="AK73" s="162">
        <f ca="1">SUMIF($F73:$AJ76,"Р",$F74:$AJ74)</f>
        <v>144</v>
      </c>
      <c r="AL73" s="156">
        <f ca="1">SUMIF($F75:$AJ76,"НУ",$F76:$AJ76)</f>
        <v>0</v>
      </c>
      <c r="AM73" s="127">
        <f ca="1">SUMIF(F73:AJ76,"РВ",F74:AJ74)</f>
        <v>0</v>
      </c>
      <c r="AN73" s="130">
        <f ca="1">AK73+AL73+AM73</f>
        <v>144</v>
      </c>
      <c r="AO73" s="133">
        <f ca="1">AK73/8</f>
        <v>18</v>
      </c>
      <c r="AP73" s="136">
        <f>COUNTIF($F73:$AJ76,"=ВВ")</f>
        <v>10</v>
      </c>
      <c r="AQ73" s="136">
        <f>COUNTIF($F73:$AJ76,"=В")</f>
        <v>0</v>
      </c>
      <c r="AR73" s="124">
        <f>COUNTIF($F73:$AJ76,"=НА")</f>
        <v>0</v>
      </c>
      <c r="AS73" s="124">
        <f>COUNTIF(F73:AJ76,"=ТН")</f>
        <v>0</v>
      </c>
      <c r="AT73" s="124">
        <f>COUNTIF($F73:$AJ76,"=ВД")</f>
        <v>0</v>
      </c>
      <c r="AU73" s="124">
        <f>COUNTIF($F73:$AJ76,"=ВП")</f>
        <v>0</v>
      </c>
      <c r="AV73" s="124">
        <f>COUNTIF($F73:$AJ76,"=ДД")</f>
        <v>0</v>
      </c>
      <c r="AW73" s="124">
        <f>COUNTIF($F73:$AJ76,"=П")</f>
        <v>0</v>
      </c>
      <c r="AX73" s="124">
        <f>COUNTIF($F73:$AJ76,"=ПР")</f>
        <v>0</v>
      </c>
      <c r="AY73" s="95">
        <f>COUNTIF($F73:$AJ76,"=І")</f>
        <v>0</v>
      </c>
      <c r="AZ73" s="95">
        <f>COUNTIF($F73:$AJ76,"=НЗ")</f>
        <v>0</v>
      </c>
      <c r="BA73" s="97" t="str">
        <f>IF(C73&gt;1,[1]Графік!$D$36,"")</f>
        <v/>
      </c>
    </row>
    <row r="74" spans="1:53" ht="15" customHeight="1" x14ac:dyDescent="0.25">
      <c r="A74" s="141"/>
      <c r="B74" s="144"/>
      <c r="C74" s="147"/>
      <c r="D74" s="150"/>
      <c r="E74" s="51"/>
      <c r="F74" s="38">
        <f t="shared" ref="F74:AG74" si="30">IF(F73="Р",8,"")</f>
        <v>8</v>
      </c>
      <c r="G74" s="39">
        <f t="shared" si="30"/>
        <v>8</v>
      </c>
      <c r="H74" s="70" t="str">
        <f t="shared" si="30"/>
        <v/>
      </c>
      <c r="I74" s="70" t="str">
        <f t="shared" si="30"/>
        <v/>
      </c>
      <c r="J74" s="70">
        <f t="shared" si="30"/>
        <v>8</v>
      </c>
      <c r="K74" s="70">
        <f t="shared" si="30"/>
        <v>8</v>
      </c>
      <c r="L74" s="70">
        <f t="shared" si="30"/>
        <v>8</v>
      </c>
      <c r="M74" s="70">
        <f t="shared" si="30"/>
        <v>8</v>
      </c>
      <c r="N74" s="70" t="str">
        <f t="shared" si="30"/>
        <v/>
      </c>
      <c r="O74" s="70" t="str">
        <f t="shared" si="30"/>
        <v/>
      </c>
      <c r="P74" s="70">
        <f t="shared" si="30"/>
        <v>8</v>
      </c>
      <c r="Q74" s="70">
        <f t="shared" si="30"/>
        <v>8</v>
      </c>
      <c r="R74" s="70">
        <f t="shared" si="30"/>
        <v>8</v>
      </c>
      <c r="S74" s="70">
        <f t="shared" si="30"/>
        <v>8</v>
      </c>
      <c r="T74" s="70" t="str">
        <f t="shared" si="30"/>
        <v/>
      </c>
      <c r="U74" s="70" t="str">
        <f t="shared" si="30"/>
        <v/>
      </c>
      <c r="V74" s="70">
        <f t="shared" si="30"/>
        <v>8</v>
      </c>
      <c r="W74" s="70">
        <f t="shared" si="30"/>
        <v>8</v>
      </c>
      <c r="X74" s="70">
        <f t="shared" si="30"/>
        <v>8</v>
      </c>
      <c r="Y74" s="70">
        <f t="shared" si="30"/>
        <v>8</v>
      </c>
      <c r="Z74" s="70" t="str">
        <f t="shared" si="30"/>
        <v/>
      </c>
      <c r="AA74" s="70" t="str">
        <f t="shared" si="30"/>
        <v/>
      </c>
      <c r="AB74" s="70">
        <f t="shared" si="30"/>
        <v>8</v>
      </c>
      <c r="AC74" s="70">
        <f t="shared" si="30"/>
        <v>8</v>
      </c>
      <c r="AD74" s="70">
        <f t="shared" si="30"/>
        <v>8</v>
      </c>
      <c r="AE74" s="70">
        <f t="shared" si="30"/>
        <v>8</v>
      </c>
      <c r="AF74" s="70" t="str">
        <f t="shared" si="30"/>
        <v/>
      </c>
      <c r="AG74" s="70" t="str">
        <f t="shared" si="30"/>
        <v/>
      </c>
      <c r="AH74" s="39"/>
      <c r="AI74" s="39"/>
      <c r="AJ74" s="40"/>
      <c r="AK74" s="162"/>
      <c r="AL74" s="156"/>
      <c r="AM74" s="127"/>
      <c r="AN74" s="130"/>
      <c r="AO74" s="133"/>
      <c r="AP74" s="136"/>
      <c r="AQ74" s="136"/>
      <c r="AR74" s="124"/>
      <c r="AS74" s="124"/>
      <c r="AT74" s="124"/>
      <c r="AU74" s="124"/>
      <c r="AV74" s="124"/>
      <c r="AW74" s="124"/>
      <c r="AX74" s="124"/>
      <c r="AY74" s="95"/>
      <c r="AZ74" s="95"/>
      <c r="BA74" s="98"/>
    </row>
    <row r="75" spans="1:53" ht="15" customHeight="1" x14ac:dyDescent="0.25">
      <c r="A75" s="141"/>
      <c r="B75" s="144"/>
      <c r="C75" s="147"/>
      <c r="D75" s="150"/>
      <c r="E75" s="51"/>
      <c r="F75" s="43" t="str">
        <f t="shared" ref="F75:AG75" si="31">IF(F76&gt;0,"НУ","")</f>
        <v/>
      </c>
      <c r="G75" s="43" t="str">
        <f t="shared" si="31"/>
        <v/>
      </c>
      <c r="H75" s="43" t="str">
        <f t="shared" si="31"/>
        <v/>
      </c>
      <c r="I75" s="43" t="str">
        <f t="shared" si="31"/>
        <v/>
      </c>
      <c r="J75" s="43" t="str">
        <f t="shared" si="31"/>
        <v/>
      </c>
      <c r="K75" s="43" t="str">
        <f t="shared" si="31"/>
        <v/>
      </c>
      <c r="L75" s="43" t="str">
        <f t="shared" si="31"/>
        <v/>
      </c>
      <c r="M75" s="43" t="str">
        <f t="shared" si="31"/>
        <v/>
      </c>
      <c r="N75" s="43" t="str">
        <f t="shared" si="31"/>
        <v/>
      </c>
      <c r="O75" s="43" t="str">
        <f t="shared" si="31"/>
        <v/>
      </c>
      <c r="P75" s="43" t="str">
        <f t="shared" si="31"/>
        <v/>
      </c>
      <c r="Q75" s="43" t="str">
        <f t="shared" si="31"/>
        <v/>
      </c>
      <c r="R75" s="43" t="str">
        <f t="shared" si="31"/>
        <v/>
      </c>
      <c r="S75" s="43" t="str">
        <f t="shared" si="31"/>
        <v/>
      </c>
      <c r="T75" s="43" t="str">
        <f t="shared" si="31"/>
        <v/>
      </c>
      <c r="U75" s="43" t="str">
        <f t="shared" si="31"/>
        <v/>
      </c>
      <c r="V75" s="43" t="str">
        <f t="shared" si="31"/>
        <v/>
      </c>
      <c r="W75" s="43" t="str">
        <f t="shared" si="31"/>
        <v/>
      </c>
      <c r="X75" s="43" t="str">
        <f t="shared" si="31"/>
        <v/>
      </c>
      <c r="Y75" s="43" t="str">
        <f t="shared" si="31"/>
        <v/>
      </c>
      <c r="Z75" s="43" t="str">
        <f t="shared" si="31"/>
        <v/>
      </c>
      <c r="AA75" s="43" t="str">
        <f t="shared" si="31"/>
        <v/>
      </c>
      <c r="AB75" s="43" t="str">
        <f t="shared" si="31"/>
        <v/>
      </c>
      <c r="AC75" s="43" t="str">
        <f t="shared" si="31"/>
        <v/>
      </c>
      <c r="AD75" s="43" t="str">
        <f t="shared" si="31"/>
        <v/>
      </c>
      <c r="AE75" s="43" t="str">
        <f t="shared" si="31"/>
        <v/>
      </c>
      <c r="AF75" s="43" t="str">
        <f t="shared" si="31"/>
        <v/>
      </c>
      <c r="AG75" s="43" t="str">
        <f t="shared" si="31"/>
        <v/>
      </c>
      <c r="AH75" s="43"/>
      <c r="AI75" s="43"/>
      <c r="AJ75" s="71"/>
      <c r="AK75" s="162"/>
      <c r="AL75" s="156"/>
      <c r="AM75" s="127"/>
      <c r="AN75" s="130"/>
      <c r="AO75" s="133"/>
      <c r="AP75" s="136"/>
      <c r="AQ75" s="136"/>
      <c r="AR75" s="124"/>
      <c r="AS75" s="124"/>
      <c r="AT75" s="124"/>
      <c r="AU75" s="124"/>
      <c r="AV75" s="124"/>
      <c r="AW75" s="124"/>
      <c r="AX75" s="124"/>
      <c r="AY75" s="95"/>
      <c r="AZ75" s="95"/>
      <c r="BA75" s="98"/>
    </row>
    <row r="76" spans="1:53" ht="15" customHeight="1" thickBot="1" x14ac:dyDescent="0.3">
      <c r="A76" s="142"/>
      <c r="B76" s="145"/>
      <c r="C76" s="148"/>
      <c r="D76" s="151"/>
      <c r="E76" s="52"/>
      <c r="F76" s="47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9"/>
      <c r="AK76" s="163"/>
      <c r="AL76" s="157"/>
      <c r="AM76" s="128"/>
      <c r="AN76" s="131"/>
      <c r="AO76" s="134"/>
      <c r="AP76" s="137"/>
      <c r="AQ76" s="137"/>
      <c r="AR76" s="125"/>
      <c r="AS76" s="125"/>
      <c r="AT76" s="125"/>
      <c r="AU76" s="125"/>
      <c r="AV76" s="125"/>
      <c r="AW76" s="125"/>
      <c r="AX76" s="125"/>
      <c r="AY76" s="96"/>
      <c r="AZ76" s="96"/>
      <c r="BA76" s="99"/>
    </row>
    <row r="77" spans="1:53" ht="15" customHeight="1" x14ac:dyDescent="0.25">
      <c r="A77" s="140">
        <v>17</v>
      </c>
      <c r="B77" s="143" t="str">
        <f>IFERROR(VLOOKUP($C77,[1]Списки!$A$1:$C$3999,2,0),"")</f>
        <v/>
      </c>
      <c r="C77" s="146"/>
      <c r="D77" s="149" t="str">
        <f>IFERROR(VLOOKUP($C77,[1]Списки!$A$1:$C$3999,3,0),"")</f>
        <v/>
      </c>
      <c r="E77" s="50"/>
      <c r="F77" s="34" t="str">
        <f>VLOOKUP(F$11,[1]Графік!$A$5:$C$32,3,0)</f>
        <v>Р</v>
      </c>
      <c r="G77" s="65" t="str">
        <f>VLOOKUP(G$11,[1]Графік!$A$5:$C$32,3,0)</f>
        <v>Р</v>
      </c>
      <c r="H77" s="65" t="str">
        <f>VLOOKUP(H$11,[1]Графік!$A$5:$C$32,3,0)</f>
        <v>ВВ</v>
      </c>
      <c r="I77" s="65" t="str">
        <f>VLOOKUP(I$11,[1]Графік!$A$5:$C$32,3,0)</f>
        <v>ВВ</v>
      </c>
      <c r="J77" s="65" t="str">
        <f>VLOOKUP(J$11,[1]Графік!$A$5:$C$32,3,0)</f>
        <v>Р</v>
      </c>
      <c r="K77" s="65" t="str">
        <f>VLOOKUP(K$11,[1]Графік!$A$5:$C$32,3,0)</f>
        <v>Р</v>
      </c>
      <c r="L77" s="65" t="str">
        <f>VLOOKUP(L$11,[1]Графік!$A$5:$C$32,3,0)</f>
        <v>Р</v>
      </c>
      <c r="M77" s="65" t="str">
        <f>VLOOKUP(M$11,[1]Графік!$A$5:$C$32,3,0)</f>
        <v>Р</v>
      </c>
      <c r="N77" s="65" t="str">
        <f>VLOOKUP(N$11,[1]Графік!$A$5:$C$32,3,0)</f>
        <v>ВВ</v>
      </c>
      <c r="O77" s="65" t="str">
        <f>VLOOKUP(O$11,[1]Графік!$A$5:$C$32,3,0)</f>
        <v>ВВ</v>
      </c>
      <c r="P77" s="65" t="str">
        <f>VLOOKUP(P$11,[1]Графік!$A$5:$C$32,3,0)</f>
        <v>Р</v>
      </c>
      <c r="Q77" s="65" t="str">
        <f>VLOOKUP(Q$11,[1]Графік!$A$5:$C$32,3,0)</f>
        <v>Р</v>
      </c>
      <c r="R77" s="65" t="str">
        <f>VLOOKUP(R$11,[1]Графік!$A$5:$C$32,3,0)</f>
        <v>Р</v>
      </c>
      <c r="S77" s="65" t="str">
        <f>VLOOKUP(S$11,[1]Графік!$A$5:$C$32,3,0)</f>
        <v>Р</v>
      </c>
      <c r="T77" s="65" t="str">
        <f>VLOOKUP(T$11,[1]Графік!$A$5:$C$32,3,0)</f>
        <v>ВВ</v>
      </c>
      <c r="U77" s="65" t="str">
        <f>VLOOKUP(U$11,[1]Графік!$A$5:$C$32,3,0)</f>
        <v>ВВ</v>
      </c>
      <c r="V77" s="65" t="str">
        <f>VLOOKUP(V$11,[1]Графік!$A$5:$C$32,3,0)</f>
        <v>Р</v>
      </c>
      <c r="W77" s="65" t="str">
        <f>VLOOKUP(W$11,[1]Графік!$A$5:$C$32,3,0)</f>
        <v>Р</v>
      </c>
      <c r="X77" s="65" t="str">
        <f>VLOOKUP(X$11,[1]Графік!$A$5:$C$32,3,0)</f>
        <v>Р</v>
      </c>
      <c r="Y77" s="65" t="str">
        <f>VLOOKUP(Y$11,[1]Графік!$A$5:$C$32,3,0)</f>
        <v>Р</v>
      </c>
      <c r="Z77" s="65" t="str">
        <f>VLOOKUP(Z$11,[1]Графік!$A$5:$C$32,3,0)</f>
        <v>ВВ</v>
      </c>
      <c r="AA77" s="65" t="str">
        <f>VLOOKUP(AA$11,[1]Графік!$A$5:$C$32,3,0)</f>
        <v>ВВ</v>
      </c>
      <c r="AB77" s="65" t="str">
        <f>VLOOKUP(AB$11,[1]Графік!$A$5:$C$32,3,0)</f>
        <v>Р</v>
      </c>
      <c r="AC77" s="65" t="str">
        <f>VLOOKUP(AC$11,[1]Графік!$A$5:$C$32,3,0)</f>
        <v>Р</v>
      </c>
      <c r="AD77" s="65" t="str">
        <f>VLOOKUP(AD$11,[1]Графік!$A$5:$C$32,3,0)</f>
        <v>Р</v>
      </c>
      <c r="AE77" s="65" t="str">
        <f>VLOOKUP(AE$11,[1]Графік!$A$5:$C$32,3,0)</f>
        <v>Р</v>
      </c>
      <c r="AF77" s="65" t="str">
        <f>VLOOKUP(AF$11,[1]Графік!$A$5:$C$32,3,0)</f>
        <v>ВВ</v>
      </c>
      <c r="AG77" s="65" t="str">
        <f>VLOOKUP(AG$11,[1]Графік!$A$5:$C$32,3,0)</f>
        <v>ВВ</v>
      </c>
      <c r="AH77" s="65"/>
      <c r="AI77" s="65"/>
      <c r="AJ77" s="66"/>
      <c r="AK77" s="162">
        <f ca="1">SUMIF($F77:$AJ80,"Р",$F78:$AJ78)</f>
        <v>144</v>
      </c>
      <c r="AL77" s="156">
        <f ca="1">SUMIF($F79:$AJ80,"НУ",$F80:$AJ80)</f>
        <v>0</v>
      </c>
      <c r="AM77" s="127">
        <f ca="1">SUMIF(F77:AJ80,"РВ",F78:AJ78)</f>
        <v>0</v>
      </c>
      <c r="AN77" s="130">
        <f ca="1">AK77+AL77+AM77</f>
        <v>144</v>
      </c>
      <c r="AO77" s="133">
        <f ca="1">AK77/8</f>
        <v>18</v>
      </c>
      <c r="AP77" s="136">
        <f>COUNTIF($F77:$AJ80,"=ВВ")</f>
        <v>10</v>
      </c>
      <c r="AQ77" s="136">
        <f>COUNTIF($F77:$AJ80,"=В")</f>
        <v>0</v>
      </c>
      <c r="AR77" s="124">
        <f>COUNTIF($F77:$AJ80,"=НА")</f>
        <v>0</v>
      </c>
      <c r="AS77" s="124">
        <f>COUNTIF(F77:AJ80,"=ТН")</f>
        <v>0</v>
      </c>
      <c r="AT77" s="124">
        <f>COUNTIF($F77:$AJ80,"=ВД")</f>
        <v>0</v>
      </c>
      <c r="AU77" s="124">
        <f>COUNTIF($F77:$AJ80,"=ВП")</f>
        <v>0</v>
      </c>
      <c r="AV77" s="124">
        <f>COUNTIF($F77:$AJ80,"=ДД")</f>
        <v>0</v>
      </c>
      <c r="AW77" s="124">
        <f>COUNTIF($F77:$AJ80,"=П")</f>
        <v>0</v>
      </c>
      <c r="AX77" s="124">
        <f>COUNTIF($F77:$AJ80,"=ПР")</f>
        <v>0</v>
      </c>
      <c r="AY77" s="95">
        <f>COUNTIF($F77:$AJ80,"=І")</f>
        <v>0</v>
      </c>
      <c r="AZ77" s="95">
        <f>COUNTIF($F77:$AJ80,"=НЗ")</f>
        <v>0</v>
      </c>
      <c r="BA77" s="97" t="str">
        <f>IF(C77&gt;1,[1]Графік!$D$36,"")</f>
        <v/>
      </c>
    </row>
    <row r="78" spans="1:53" ht="15" customHeight="1" x14ac:dyDescent="0.25">
      <c r="A78" s="141"/>
      <c r="B78" s="144"/>
      <c r="C78" s="147"/>
      <c r="D78" s="150"/>
      <c r="E78" s="51"/>
      <c r="F78" s="38">
        <f t="shared" ref="F78:AG78" si="32">IF(F77="Р",8,"")</f>
        <v>8</v>
      </c>
      <c r="G78" s="39">
        <f t="shared" si="32"/>
        <v>8</v>
      </c>
      <c r="H78" s="70" t="str">
        <f t="shared" si="32"/>
        <v/>
      </c>
      <c r="I78" s="70" t="str">
        <f t="shared" si="32"/>
        <v/>
      </c>
      <c r="J78" s="70">
        <f t="shared" si="32"/>
        <v>8</v>
      </c>
      <c r="K78" s="70">
        <f t="shared" si="32"/>
        <v>8</v>
      </c>
      <c r="L78" s="70">
        <f t="shared" si="32"/>
        <v>8</v>
      </c>
      <c r="M78" s="70">
        <f t="shared" si="32"/>
        <v>8</v>
      </c>
      <c r="N78" s="70" t="str">
        <f t="shared" si="32"/>
        <v/>
      </c>
      <c r="O78" s="70" t="str">
        <f t="shared" si="32"/>
        <v/>
      </c>
      <c r="P78" s="70">
        <f t="shared" si="32"/>
        <v>8</v>
      </c>
      <c r="Q78" s="70">
        <f t="shared" si="32"/>
        <v>8</v>
      </c>
      <c r="R78" s="70">
        <f t="shared" si="32"/>
        <v>8</v>
      </c>
      <c r="S78" s="70">
        <f t="shared" si="32"/>
        <v>8</v>
      </c>
      <c r="T78" s="70" t="str">
        <f t="shared" si="32"/>
        <v/>
      </c>
      <c r="U78" s="70" t="str">
        <f t="shared" si="32"/>
        <v/>
      </c>
      <c r="V78" s="70">
        <f t="shared" si="32"/>
        <v>8</v>
      </c>
      <c r="W78" s="70">
        <f t="shared" si="32"/>
        <v>8</v>
      </c>
      <c r="X78" s="70">
        <f t="shared" si="32"/>
        <v>8</v>
      </c>
      <c r="Y78" s="70">
        <f t="shared" si="32"/>
        <v>8</v>
      </c>
      <c r="Z78" s="70" t="str">
        <f t="shared" si="32"/>
        <v/>
      </c>
      <c r="AA78" s="70" t="str">
        <f t="shared" si="32"/>
        <v/>
      </c>
      <c r="AB78" s="70">
        <f t="shared" si="32"/>
        <v>8</v>
      </c>
      <c r="AC78" s="70">
        <f t="shared" si="32"/>
        <v>8</v>
      </c>
      <c r="AD78" s="70">
        <f t="shared" si="32"/>
        <v>8</v>
      </c>
      <c r="AE78" s="70">
        <f t="shared" si="32"/>
        <v>8</v>
      </c>
      <c r="AF78" s="70" t="str">
        <f t="shared" si="32"/>
        <v/>
      </c>
      <c r="AG78" s="70" t="str">
        <f t="shared" si="32"/>
        <v/>
      </c>
      <c r="AH78" s="39"/>
      <c r="AI78" s="39"/>
      <c r="AJ78" s="40"/>
      <c r="AK78" s="162"/>
      <c r="AL78" s="156"/>
      <c r="AM78" s="127"/>
      <c r="AN78" s="130"/>
      <c r="AO78" s="133"/>
      <c r="AP78" s="136"/>
      <c r="AQ78" s="136"/>
      <c r="AR78" s="124"/>
      <c r="AS78" s="124"/>
      <c r="AT78" s="124"/>
      <c r="AU78" s="124"/>
      <c r="AV78" s="124"/>
      <c r="AW78" s="124"/>
      <c r="AX78" s="124"/>
      <c r="AY78" s="95"/>
      <c r="AZ78" s="95"/>
      <c r="BA78" s="98"/>
    </row>
    <row r="79" spans="1:53" ht="15" customHeight="1" x14ac:dyDescent="0.25">
      <c r="A79" s="141"/>
      <c r="B79" s="144"/>
      <c r="C79" s="147"/>
      <c r="D79" s="150"/>
      <c r="E79" s="51"/>
      <c r="F79" s="43" t="str">
        <f t="shared" ref="F79:AG79" si="33">IF(F80&gt;0,"НУ","")</f>
        <v/>
      </c>
      <c r="G79" s="43" t="str">
        <f t="shared" si="33"/>
        <v/>
      </c>
      <c r="H79" s="43" t="str">
        <f t="shared" si="33"/>
        <v/>
      </c>
      <c r="I79" s="43" t="str">
        <f t="shared" si="33"/>
        <v/>
      </c>
      <c r="J79" s="43" t="str">
        <f t="shared" si="33"/>
        <v/>
      </c>
      <c r="K79" s="43" t="str">
        <f t="shared" si="33"/>
        <v/>
      </c>
      <c r="L79" s="43" t="str">
        <f t="shared" si="33"/>
        <v/>
      </c>
      <c r="M79" s="43" t="str">
        <f t="shared" si="33"/>
        <v/>
      </c>
      <c r="N79" s="43" t="str">
        <f t="shared" si="33"/>
        <v/>
      </c>
      <c r="O79" s="43" t="str">
        <f t="shared" si="33"/>
        <v/>
      </c>
      <c r="P79" s="43" t="str">
        <f t="shared" si="33"/>
        <v/>
      </c>
      <c r="Q79" s="43" t="str">
        <f t="shared" si="33"/>
        <v/>
      </c>
      <c r="R79" s="43" t="str">
        <f t="shared" si="33"/>
        <v/>
      </c>
      <c r="S79" s="43" t="str">
        <f t="shared" si="33"/>
        <v/>
      </c>
      <c r="T79" s="43" t="str">
        <f t="shared" si="33"/>
        <v/>
      </c>
      <c r="U79" s="43" t="str">
        <f t="shared" si="33"/>
        <v/>
      </c>
      <c r="V79" s="43" t="str">
        <f t="shared" si="33"/>
        <v/>
      </c>
      <c r="W79" s="43" t="str">
        <f t="shared" si="33"/>
        <v/>
      </c>
      <c r="X79" s="43" t="str">
        <f t="shared" si="33"/>
        <v/>
      </c>
      <c r="Y79" s="43" t="str">
        <f t="shared" si="33"/>
        <v/>
      </c>
      <c r="Z79" s="43" t="str">
        <f t="shared" si="33"/>
        <v/>
      </c>
      <c r="AA79" s="43" t="str">
        <f t="shared" si="33"/>
        <v/>
      </c>
      <c r="AB79" s="43" t="str">
        <f t="shared" si="33"/>
        <v/>
      </c>
      <c r="AC79" s="43" t="str">
        <f t="shared" si="33"/>
        <v/>
      </c>
      <c r="AD79" s="43" t="str">
        <f t="shared" si="33"/>
        <v/>
      </c>
      <c r="AE79" s="43" t="str">
        <f t="shared" si="33"/>
        <v/>
      </c>
      <c r="AF79" s="43" t="str">
        <f t="shared" si="33"/>
        <v/>
      </c>
      <c r="AG79" s="43" t="str">
        <f t="shared" si="33"/>
        <v/>
      </c>
      <c r="AH79" s="43"/>
      <c r="AI79" s="43"/>
      <c r="AJ79" s="71"/>
      <c r="AK79" s="162"/>
      <c r="AL79" s="156"/>
      <c r="AM79" s="127"/>
      <c r="AN79" s="130"/>
      <c r="AO79" s="133"/>
      <c r="AP79" s="136"/>
      <c r="AQ79" s="136"/>
      <c r="AR79" s="124"/>
      <c r="AS79" s="124"/>
      <c r="AT79" s="124"/>
      <c r="AU79" s="124"/>
      <c r="AV79" s="124"/>
      <c r="AW79" s="124"/>
      <c r="AX79" s="124"/>
      <c r="AY79" s="95"/>
      <c r="AZ79" s="95"/>
      <c r="BA79" s="98"/>
    </row>
    <row r="80" spans="1:53" ht="15" customHeight="1" thickBot="1" x14ac:dyDescent="0.3">
      <c r="A80" s="142"/>
      <c r="B80" s="145"/>
      <c r="C80" s="148"/>
      <c r="D80" s="151"/>
      <c r="E80" s="52"/>
      <c r="F80" s="47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9"/>
      <c r="AK80" s="163"/>
      <c r="AL80" s="157"/>
      <c r="AM80" s="128"/>
      <c r="AN80" s="131"/>
      <c r="AO80" s="134"/>
      <c r="AP80" s="137"/>
      <c r="AQ80" s="137"/>
      <c r="AR80" s="125"/>
      <c r="AS80" s="125"/>
      <c r="AT80" s="125"/>
      <c r="AU80" s="125"/>
      <c r="AV80" s="125"/>
      <c r="AW80" s="125"/>
      <c r="AX80" s="125"/>
      <c r="AY80" s="96"/>
      <c r="AZ80" s="96"/>
      <c r="BA80" s="99"/>
    </row>
    <row r="81" spans="1:53" ht="15" customHeight="1" x14ac:dyDescent="0.25">
      <c r="A81" s="140">
        <v>18</v>
      </c>
      <c r="B81" s="143" t="str">
        <f>IFERROR(VLOOKUP($C81,[1]Списки!$A$1:$C$3999,2,0),"")</f>
        <v/>
      </c>
      <c r="C81" s="146"/>
      <c r="D81" s="149" t="str">
        <f>IFERROR(VLOOKUP($C81,[1]Списки!$A$1:$C$3999,3,0),"")</f>
        <v/>
      </c>
      <c r="E81" s="50"/>
      <c r="F81" s="34" t="str">
        <f>VLOOKUP(F$11,[1]Графік!$A$5:$C$32,3,0)</f>
        <v>Р</v>
      </c>
      <c r="G81" s="65" t="str">
        <f>VLOOKUP(G$11,[1]Графік!$A$5:$C$32,3,0)</f>
        <v>Р</v>
      </c>
      <c r="H81" s="65" t="str">
        <f>VLOOKUP(H$11,[1]Графік!$A$5:$C$32,3,0)</f>
        <v>ВВ</v>
      </c>
      <c r="I81" s="65" t="str">
        <f>VLOOKUP(I$11,[1]Графік!$A$5:$C$32,3,0)</f>
        <v>ВВ</v>
      </c>
      <c r="J81" s="65" t="str">
        <f>VLOOKUP(J$11,[1]Графік!$A$5:$C$32,3,0)</f>
        <v>Р</v>
      </c>
      <c r="K81" s="65" t="str">
        <f>VLOOKUP(K$11,[1]Графік!$A$5:$C$32,3,0)</f>
        <v>Р</v>
      </c>
      <c r="L81" s="65" t="str">
        <f>VLOOKUP(L$11,[1]Графік!$A$5:$C$32,3,0)</f>
        <v>Р</v>
      </c>
      <c r="M81" s="65" t="str">
        <f>VLOOKUP(M$11,[1]Графік!$A$5:$C$32,3,0)</f>
        <v>Р</v>
      </c>
      <c r="N81" s="65" t="str">
        <f>VLOOKUP(N$11,[1]Графік!$A$5:$C$32,3,0)</f>
        <v>ВВ</v>
      </c>
      <c r="O81" s="65" t="str">
        <f>VLOOKUP(O$11,[1]Графік!$A$5:$C$32,3,0)</f>
        <v>ВВ</v>
      </c>
      <c r="P81" s="65" t="str">
        <f>VLOOKUP(P$11,[1]Графік!$A$5:$C$32,3,0)</f>
        <v>Р</v>
      </c>
      <c r="Q81" s="65" t="str">
        <f>VLOOKUP(Q$11,[1]Графік!$A$5:$C$32,3,0)</f>
        <v>Р</v>
      </c>
      <c r="R81" s="65" t="str">
        <f>VLOOKUP(R$11,[1]Графік!$A$5:$C$32,3,0)</f>
        <v>Р</v>
      </c>
      <c r="S81" s="65" t="str">
        <f>VLOOKUP(S$11,[1]Графік!$A$5:$C$32,3,0)</f>
        <v>Р</v>
      </c>
      <c r="T81" s="65" t="str">
        <f>VLOOKUP(T$11,[1]Графік!$A$5:$C$32,3,0)</f>
        <v>ВВ</v>
      </c>
      <c r="U81" s="65" t="str">
        <f>VLOOKUP(U$11,[1]Графік!$A$5:$C$32,3,0)</f>
        <v>ВВ</v>
      </c>
      <c r="V81" s="65" t="str">
        <f>VLOOKUP(V$11,[1]Графік!$A$5:$C$32,3,0)</f>
        <v>Р</v>
      </c>
      <c r="W81" s="65" t="str">
        <f>VLOOKUP(W$11,[1]Графік!$A$5:$C$32,3,0)</f>
        <v>Р</v>
      </c>
      <c r="X81" s="65" t="str">
        <f>VLOOKUP(X$11,[1]Графік!$A$5:$C$32,3,0)</f>
        <v>Р</v>
      </c>
      <c r="Y81" s="65" t="str">
        <f>VLOOKUP(Y$11,[1]Графік!$A$5:$C$32,3,0)</f>
        <v>Р</v>
      </c>
      <c r="Z81" s="65" t="str">
        <f>VLOOKUP(Z$11,[1]Графік!$A$5:$C$32,3,0)</f>
        <v>ВВ</v>
      </c>
      <c r="AA81" s="65" t="str">
        <f>VLOOKUP(AA$11,[1]Графік!$A$5:$C$32,3,0)</f>
        <v>ВВ</v>
      </c>
      <c r="AB81" s="65" t="str">
        <f>VLOOKUP(AB$11,[1]Графік!$A$5:$C$32,3,0)</f>
        <v>Р</v>
      </c>
      <c r="AC81" s="65" t="str">
        <f>VLOOKUP(AC$11,[1]Графік!$A$5:$C$32,3,0)</f>
        <v>Р</v>
      </c>
      <c r="AD81" s="65" t="str">
        <f>VLOOKUP(AD$11,[1]Графік!$A$5:$C$32,3,0)</f>
        <v>Р</v>
      </c>
      <c r="AE81" s="65" t="str">
        <f>VLOOKUP(AE$11,[1]Графік!$A$5:$C$32,3,0)</f>
        <v>Р</v>
      </c>
      <c r="AF81" s="65" t="str">
        <f>VLOOKUP(AF$11,[1]Графік!$A$5:$C$32,3,0)</f>
        <v>ВВ</v>
      </c>
      <c r="AG81" s="65" t="str">
        <f>VLOOKUP(AG$11,[1]Графік!$A$5:$C$32,3,0)</f>
        <v>ВВ</v>
      </c>
      <c r="AH81" s="65"/>
      <c r="AI81" s="65"/>
      <c r="AJ81" s="66"/>
      <c r="AK81" s="162">
        <f ca="1">SUMIF($F81:$AJ84,"Р",$F82:$AJ82)</f>
        <v>144</v>
      </c>
      <c r="AL81" s="156">
        <f ca="1">SUMIF($F83:$AJ84,"НУ",$F84:$AJ84)</f>
        <v>0</v>
      </c>
      <c r="AM81" s="127">
        <f ca="1">SUMIF(F81:AJ84,"РВ",F82:AJ82)</f>
        <v>0</v>
      </c>
      <c r="AN81" s="130">
        <f ca="1">AK81+AL81+AM81</f>
        <v>144</v>
      </c>
      <c r="AO81" s="133">
        <f ca="1">AK81/8</f>
        <v>18</v>
      </c>
      <c r="AP81" s="136">
        <f>COUNTIF($F81:$AJ84,"=ВВ")</f>
        <v>10</v>
      </c>
      <c r="AQ81" s="136">
        <f>COUNTIF($F81:$AJ84,"=В")</f>
        <v>0</v>
      </c>
      <c r="AR81" s="124">
        <f>COUNTIF($F81:$AJ84,"=НА")</f>
        <v>0</v>
      </c>
      <c r="AS81" s="124">
        <f>COUNTIF(F81:AJ84,"=ТН")</f>
        <v>0</v>
      </c>
      <c r="AT81" s="124">
        <f>COUNTIF($F81:$AJ84,"=ВД")</f>
        <v>0</v>
      </c>
      <c r="AU81" s="124">
        <f>COUNTIF($F81:$AJ84,"=ВП")</f>
        <v>0</v>
      </c>
      <c r="AV81" s="124">
        <f>COUNTIF($F81:$AJ84,"=ДД")</f>
        <v>0</v>
      </c>
      <c r="AW81" s="124">
        <f>COUNTIF($F81:$AJ84,"=П")</f>
        <v>0</v>
      </c>
      <c r="AX81" s="124">
        <f>COUNTIF($F81:$AJ84,"=ПР")</f>
        <v>0</v>
      </c>
      <c r="AY81" s="95">
        <f>COUNTIF($F81:$AJ84,"=І")</f>
        <v>0</v>
      </c>
      <c r="AZ81" s="95">
        <f>COUNTIF($F81:$AJ84,"=НЗ")</f>
        <v>0</v>
      </c>
      <c r="BA81" s="97" t="str">
        <f>IF(C81&gt;1,[1]Графік!$D$36,"")</f>
        <v/>
      </c>
    </row>
    <row r="82" spans="1:53" ht="15" customHeight="1" x14ac:dyDescent="0.25">
      <c r="A82" s="141"/>
      <c r="B82" s="144"/>
      <c r="C82" s="147"/>
      <c r="D82" s="150"/>
      <c r="E82" s="51"/>
      <c r="F82" s="38">
        <f t="shared" ref="F82:AG82" si="34">IF(F81="Р",8,"")</f>
        <v>8</v>
      </c>
      <c r="G82" s="39">
        <f t="shared" si="34"/>
        <v>8</v>
      </c>
      <c r="H82" s="70" t="str">
        <f t="shared" si="34"/>
        <v/>
      </c>
      <c r="I82" s="70" t="str">
        <f t="shared" si="34"/>
        <v/>
      </c>
      <c r="J82" s="70">
        <f t="shared" si="34"/>
        <v>8</v>
      </c>
      <c r="K82" s="70">
        <f t="shared" si="34"/>
        <v>8</v>
      </c>
      <c r="L82" s="70">
        <f t="shared" si="34"/>
        <v>8</v>
      </c>
      <c r="M82" s="70">
        <f t="shared" si="34"/>
        <v>8</v>
      </c>
      <c r="N82" s="70" t="str">
        <f t="shared" si="34"/>
        <v/>
      </c>
      <c r="O82" s="70" t="str">
        <f t="shared" si="34"/>
        <v/>
      </c>
      <c r="P82" s="70">
        <f t="shared" si="34"/>
        <v>8</v>
      </c>
      <c r="Q82" s="70">
        <f t="shared" si="34"/>
        <v>8</v>
      </c>
      <c r="R82" s="70">
        <f t="shared" si="34"/>
        <v>8</v>
      </c>
      <c r="S82" s="70">
        <f t="shared" si="34"/>
        <v>8</v>
      </c>
      <c r="T82" s="70" t="str">
        <f t="shared" si="34"/>
        <v/>
      </c>
      <c r="U82" s="70" t="str">
        <f t="shared" si="34"/>
        <v/>
      </c>
      <c r="V82" s="70">
        <f t="shared" si="34"/>
        <v>8</v>
      </c>
      <c r="W82" s="70">
        <f t="shared" si="34"/>
        <v>8</v>
      </c>
      <c r="X82" s="70">
        <f t="shared" si="34"/>
        <v>8</v>
      </c>
      <c r="Y82" s="70">
        <f t="shared" si="34"/>
        <v>8</v>
      </c>
      <c r="Z82" s="70" t="str">
        <f t="shared" si="34"/>
        <v/>
      </c>
      <c r="AA82" s="70" t="str">
        <f t="shared" si="34"/>
        <v/>
      </c>
      <c r="AB82" s="70">
        <f t="shared" si="34"/>
        <v>8</v>
      </c>
      <c r="AC82" s="70">
        <f t="shared" si="34"/>
        <v>8</v>
      </c>
      <c r="AD82" s="70">
        <f t="shared" si="34"/>
        <v>8</v>
      </c>
      <c r="AE82" s="70">
        <f t="shared" si="34"/>
        <v>8</v>
      </c>
      <c r="AF82" s="70" t="str">
        <f t="shared" si="34"/>
        <v/>
      </c>
      <c r="AG82" s="70" t="str">
        <f t="shared" si="34"/>
        <v/>
      </c>
      <c r="AH82" s="39"/>
      <c r="AI82" s="39"/>
      <c r="AJ82" s="40"/>
      <c r="AK82" s="162"/>
      <c r="AL82" s="156"/>
      <c r="AM82" s="127"/>
      <c r="AN82" s="130"/>
      <c r="AO82" s="133"/>
      <c r="AP82" s="136"/>
      <c r="AQ82" s="136"/>
      <c r="AR82" s="124"/>
      <c r="AS82" s="124"/>
      <c r="AT82" s="124"/>
      <c r="AU82" s="124"/>
      <c r="AV82" s="124"/>
      <c r="AW82" s="124"/>
      <c r="AX82" s="124"/>
      <c r="AY82" s="95"/>
      <c r="AZ82" s="95"/>
      <c r="BA82" s="98"/>
    </row>
    <row r="83" spans="1:53" ht="15" customHeight="1" x14ac:dyDescent="0.25">
      <c r="A83" s="141"/>
      <c r="B83" s="144"/>
      <c r="C83" s="147"/>
      <c r="D83" s="150"/>
      <c r="E83" s="51"/>
      <c r="F83" s="43" t="str">
        <f t="shared" ref="F83:AG83" si="35">IF(F84&gt;0,"НУ","")</f>
        <v/>
      </c>
      <c r="G83" s="43" t="str">
        <f t="shared" si="35"/>
        <v/>
      </c>
      <c r="H83" s="43" t="str">
        <f t="shared" si="35"/>
        <v/>
      </c>
      <c r="I83" s="43" t="str">
        <f t="shared" si="35"/>
        <v/>
      </c>
      <c r="J83" s="43" t="str">
        <f t="shared" si="35"/>
        <v/>
      </c>
      <c r="K83" s="43" t="str">
        <f t="shared" si="35"/>
        <v/>
      </c>
      <c r="L83" s="43" t="str">
        <f t="shared" si="35"/>
        <v/>
      </c>
      <c r="M83" s="43" t="str">
        <f t="shared" si="35"/>
        <v/>
      </c>
      <c r="N83" s="43" t="str">
        <f t="shared" si="35"/>
        <v/>
      </c>
      <c r="O83" s="43" t="str">
        <f t="shared" si="35"/>
        <v/>
      </c>
      <c r="P83" s="43" t="str">
        <f t="shared" si="35"/>
        <v/>
      </c>
      <c r="Q83" s="43" t="str">
        <f t="shared" si="35"/>
        <v/>
      </c>
      <c r="R83" s="43" t="str">
        <f t="shared" si="35"/>
        <v/>
      </c>
      <c r="S83" s="43" t="str">
        <f t="shared" si="35"/>
        <v/>
      </c>
      <c r="T83" s="43" t="str">
        <f t="shared" si="35"/>
        <v/>
      </c>
      <c r="U83" s="43" t="str">
        <f t="shared" si="35"/>
        <v/>
      </c>
      <c r="V83" s="43" t="str">
        <f t="shared" si="35"/>
        <v/>
      </c>
      <c r="W83" s="43" t="str">
        <f t="shared" si="35"/>
        <v/>
      </c>
      <c r="X83" s="43" t="str">
        <f t="shared" si="35"/>
        <v/>
      </c>
      <c r="Y83" s="43" t="str">
        <f t="shared" si="35"/>
        <v/>
      </c>
      <c r="Z83" s="43" t="str">
        <f t="shared" si="35"/>
        <v/>
      </c>
      <c r="AA83" s="43" t="str">
        <f t="shared" si="35"/>
        <v/>
      </c>
      <c r="AB83" s="43" t="str">
        <f t="shared" si="35"/>
        <v/>
      </c>
      <c r="AC83" s="43" t="str">
        <f t="shared" si="35"/>
        <v/>
      </c>
      <c r="AD83" s="43" t="str">
        <f t="shared" si="35"/>
        <v/>
      </c>
      <c r="AE83" s="43" t="str">
        <f t="shared" si="35"/>
        <v/>
      </c>
      <c r="AF83" s="43" t="str">
        <f t="shared" si="35"/>
        <v/>
      </c>
      <c r="AG83" s="43" t="str">
        <f t="shared" si="35"/>
        <v/>
      </c>
      <c r="AH83" s="43"/>
      <c r="AI83" s="43"/>
      <c r="AJ83" s="71"/>
      <c r="AK83" s="162"/>
      <c r="AL83" s="156"/>
      <c r="AM83" s="127"/>
      <c r="AN83" s="130"/>
      <c r="AO83" s="133"/>
      <c r="AP83" s="136"/>
      <c r="AQ83" s="136"/>
      <c r="AR83" s="124"/>
      <c r="AS83" s="124"/>
      <c r="AT83" s="124"/>
      <c r="AU83" s="124"/>
      <c r="AV83" s="124"/>
      <c r="AW83" s="124"/>
      <c r="AX83" s="124"/>
      <c r="AY83" s="95"/>
      <c r="AZ83" s="95"/>
      <c r="BA83" s="98"/>
    </row>
    <row r="84" spans="1:53" ht="15" customHeight="1" thickBot="1" x14ac:dyDescent="0.3">
      <c r="A84" s="142"/>
      <c r="B84" s="145"/>
      <c r="C84" s="148"/>
      <c r="D84" s="151"/>
      <c r="E84" s="52"/>
      <c r="F84" s="47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9"/>
      <c r="AK84" s="163"/>
      <c r="AL84" s="157"/>
      <c r="AM84" s="128"/>
      <c r="AN84" s="131"/>
      <c r="AO84" s="134"/>
      <c r="AP84" s="137"/>
      <c r="AQ84" s="137"/>
      <c r="AR84" s="125"/>
      <c r="AS84" s="125"/>
      <c r="AT84" s="125"/>
      <c r="AU84" s="125"/>
      <c r="AV84" s="125"/>
      <c r="AW84" s="125"/>
      <c r="AX84" s="125"/>
      <c r="AY84" s="96"/>
      <c r="AZ84" s="96"/>
      <c r="BA84" s="99"/>
    </row>
    <row r="85" spans="1:53" ht="15" customHeight="1" x14ac:dyDescent="0.25">
      <c r="A85" s="140">
        <v>19</v>
      </c>
      <c r="B85" s="143" t="str">
        <f>IFERROR(VLOOKUP($C85,[1]Списки!$A$1:$C$3999,2,0),"")</f>
        <v/>
      </c>
      <c r="C85" s="146"/>
      <c r="D85" s="149" t="str">
        <f>IFERROR(VLOOKUP($C85,[1]Списки!$A$1:$C$3999,3,0),"")</f>
        <v/>
      </c>
      <c r="E85" s="50"/>
      <c r="F85" s="34" t="str">
        <f>VLOOKUP(F$11,[1]Графік!$A$5:$C$32,3,0)</f>
        <v>Р</v>
      </c>
      <c r="G85" s="65" t="str">
        <f>VLOOKUP(G$11,[1]Графік!$A$5:$C$32,3,0)</f>
        <v>Р</v>
      </c>
      <c r="H85" s="65" t="str">
        <f>VLOOKUP(H$11,[1]Графік!$A$5:$C$32,3,0)</f>
        <v>ВВ</v>
      </c>
      <c r="I85" s="65" t="str">
        <f>VLOOKUP(I$11,[1]Графік!$A$5:$C$32,3,0)</f>
        <v>ВВ</v>
      </c>
      <c r="J85" s="65" t="str">
        <f>VLOOKUP(J$11,[1]Графік!$A$5:$C$32,3,0)</f>
        <v>Р</v>
      </c>
      <c r="K85" s="65" t="str">
        <f>VLOOKUP(K$11,[1]Графік!$A$5:$C$32,3,0)</f>
        <v>Р</v>
      </c>
      <c r="L85" s="65" t="str">
        <f>VLOOKUP(L$11,[1]Графік!$A$5:$C$32,3,0)</f>
        <v>Р</v>
      </c>
      <c r="M85" s="65" t="str">
        <f>VLOOKUP(M$11,[1]Графік!$A$5:$C$32,3,0)</f>
        <v>Р</v>
      </c>
      <c r="N85" s="65" t="str">
        <f>VLOOKUP(N$11,[1]Графік!$A$5:$C$32,3,0)</f>
        <v>ВВ</v>
      </c>
      <c r="O85" s="65" t="str">
        <f>VLOOKUP(O$11,[1]Графік!$A$5:$C$32,3,0)</f>
        <v>ВВ</v>
      </c>
      <c r="P85" s="65" t="str">
        <f>VLOOKUP(P$11,[1]Графік!$A$5:$C$32,3,0)</f>
        <v>Р</v>
      </c>
      <c r="Q85" s="65" t="str">
        <f>VLOOKUP(Q$11,[1]Графік!$A$5:$C$32,3,0)</f>
        <v>Р</v>
      </c>
      <c r="R85" s="65" t="str">
        <f>VLOOKUP(R$11,[1]Графік!$A$5:$C$32,3,0)</f>
        <v>Р</v>
      </c>
      <c r="S85" s="65" t="str">
        <f>VLOOKUP(S$11,[1]Графік!$A$5:$C$32,3,0)</f>
        <v>Р</v>
      </c>
      <c r="T85" s="65" t="str">
        <f>VLOOKUP(T$11,[1]Графік!$A$5:$C$32,3,0)</f>
        <v>ВВ</v>
      </c>
      <c r="U85" s="65" t="str">
        <f>VLOOKUP(U$11,[1]Графік!$A$5:$C$32,3,0)</f>
        <v>ВВ</v>
      </c>
      <c r="V85" s="65" t="str">
        <f>VLOOKUP(V$11,[1]Графік!$A$5:$C$32,3,0)</f>
        <v>Р</v>
      </c>
      <c r="W85" s="65" t="str">
        <f>VLOOKUP(W$11,[1]Графік!$A$5:$C$32,3,0)</f>
        <v>Р</v>
      </c>
      <c r="X85" s="65" t="str">
        <f>VLOOKUP(X$11,[1]Графік!$A$5:$C$32,3,0)</f>
        <v>Р</v>
      </c>
      <c r="Y85" s="65" t="str">
        <f>VLOOKUP(Y$11,[1]Графік!$A$5:$C$32,3,0)</f>
        <v>Р</v>
      </c>
      <c r="Z85" s="65" t="str">
        <f>VLOOKUP(Z$11,[1]Графік!$A$5:$C$32,3,0)</f>
        <v>ВВ</v>
      </c>
      <c r="AA85" s="65" t="str">
        <f>VLOOKUP(AA$11,[1]Графік!$A$5:$C$32,3,0)</f>
        <v>ВВ</v>
      </c>
      <c r="AB85" s="65" t="str">
        <f>VLOOKUP(AB$11,[1]Графік!$A$5:$C$32,3,0)</f>
        <v>Р</v>
      </c>
      <c r="AC85" s="65" t="str">
        <f>VLOOKUP(AC$11,[1]Графік!$A$5:$C$32,3,0)</f>
        <v>Р</v>
      </c>
      <c r="AD85" s="65" t="str">
        <f>VLOOKUP(AD$11,[1]Графік!$A$5:$C$32,3,0)</f>
        <v>Р</v>
      </c>
      <c r="AE85" s="65" t="str">
        <f>VLOOKUP(AE$11,[1]Графік!$A$5:$C$32,3,0)</f>
        <v>Р</v>
      </c>
      <c r="AF85" s="65" t="str">
        <f>VLOOKUP(AF$11,[1]Графік!$A$5:$C$32,3,0)</f>
        <v>ВВ</v>
      </c>
      <c r="AG85" s="65" t="str">
        <f>VLOOKUP(AG$11,[1]Графік!$A$5:$C$32,3,0)</f>
        <v>ВВ</v>
      </c>
      <c r="AH85" s="65"/>
      <c r="AI85" s="65"/>
      <c r="AJ85" s="66"/>
      <c r="AK85" s="162">
        <f ca="1">SUMIF($F85:$AJ88,"Р",$F86:$AJ86)</f>
        <v>144</v>
      </c>
      <c r="AL85" s="156">
        <f ca="1">SUMIF($F87:$AJ88,"НУ",$F88:$AJ88)</f>
        <v>0</v>
      </c>
      <c r="AM85" s="127">
        <f ca="1">SUMIF(F85:AJ88,"РВ",F86:AJ86)</f>
        <v>0</v>
      </c>
      <c r="AN85" s="130">
        <f ca="1">AK85+AL85+AM85</f>
        <v>144</v>
      </c>
      <c r="AO85" s="133">
        <f ca="1">AK85/8</f>
        <v>18</v>
      </c>
      <c r="AP85" s="136">
        <f>COUNTIF($F85:$AJ88,"=ВВ")</f>
        <v>10</v>
      </c>
      <c r="AQ85" s="136">
        <f>COUNTIF($F85:$AJ88,"=В")</f>
        <v>0</v>
      </c>
      <c r="AR85" s="124">
        <f>COUNTIF($F85:$AJ88,"=НА")</f>
        <v>0</v>
      </c>
      <c r="AS85" s="124">
        <f>COUNTIF(F85:AJ88,"=ТН")</f>
        <v>0</v>
      </c>
      <c r="AT85" s="124">
        <f>COUNTIF($F85:$AJ88,"=ВД")</f>
        <v>0</v>
      </c>
      <c r="AU85" s="124">
        <f>COUNTIF($F85:$AJ88,"=ВП")</f>
        <v>0</v>
      </c>
      <c r="AV85" s="124">
        <f>COUNTIF($F85:$AJ88,"=ДД")</f>
        <v>0</v>
      </c>
      <c r="AW85" s="124">
        <f>COUNTIF($F85:$AJ88,"=П")</f>
        <v>0</v>
      </c>
      <c r="AX85" s="124">
        <f>COUNTIF($F85:$AJ88,"=ПР")</f>
        <v>0</v>
      </c>
      <c r="AY85" s="95">
        <f>COUNTIF($F85:$AJ88,"=І")</f>
        <v>0</v>
      </c>
      <c r="AZ85" s="95">
        <f>COUNTIF($F85:$AJ88,"=НЗ")</f>
        <v>0</v>
      </c>
      <c r="BA85" s="97" t="str">
        <f>IF(C85&gt;1,[1]Графік!$D$36,"")</f>
        <v/>
      </c>
    </row>
    <row r="86" spans="1:53" ht="15" customHeight="1" x14ac:dyDescent="0.25">
      <c r="A86" s="141"/>
      <c r="B86" s="144"/>
      <c r="C86" s="147"/>
      <c r="D86" s="150"/>
      <c r="E86" s="51"/>
      <c r="F86" s="38">
        <f t="shared" ref="F86:AG86" si="36">IF(F85="Р",8,"")</f>
        <v>8</v>
      </c>
      <c r="G86" s="39">
        <f t="shared" si="36"/>
        <v>8</v>
      </c>
      <c r="H86" s="70" t="str">
        <f t="shared" si="36"/>
        <v/>
      </c>
      <c r="I86" s="70" t="str">
        <f t="shared" si="36"/>
        <v/>
      </c>
      <c r="J86" s="70">
        <f t="shared" si="36"/>
        <v>8</v>
      </c>
      <c r="K86" s="70">
        <f t="shared" si="36"/>
        <v>8</v>
      </c>
      <c r="L86" s="70">
        <f t="shared" si="36"/>
        <v>8</v>
      </c>
      <c r="M86" s="70">
        <f t="shared" si="36"/>
        <v>8</v>
      </c>
      <c r="N86" s="70" t="str">
        <f t="shared" si="36"/>
        <v/>
      </c>
      <c r="O86" s="70" t="str">
        <f t="shared" si="36"/>
        <v/>
      </c>
      <c r="P86" s="70">
        <f t="shared" si="36"/>
        <v>8</v>
      </c>
      <c r="Q86" s="70">
        <f t="shared" si="36"/>
        <v>8</v>
      </c>
      <c r="R86" s="70">
        <f t="shared" si="36"/>
        <v>8</v>
      </c>
      <c r="S86" s="70">
        <f t="shared" si="36"/>
        <v>8</v>
      </c>
      <c r="T86" s="70" t="str">
        <f t="shared" si="36"/>
        <v/>
      </c>
      <c r="U86" s="70" t="str">
        <f t="shared" si="36"/>
        <v/>
      </c>
      <c r="V86" s="70">
        <f t="shared" si="36"/>
        <v>8</v>
      </c>
      <c r="W86" s="70">
        <f t="shared" si="36"/>
        <v>8</v>
      </c>
      <c r="X86" s="70">
        <f t="shared" si="36"/>
        <v>8</v>
      </c>
      <c r="Y86" s="70">
        <f t="shared" si="36"/>
        <v>8</v>
      </c>
      <c r="Z86" s="70" t="str">
        <f t="shared" si="36"/>
        <v/>
      </c>
      <c r="AA86" s="70" t="str">
        <f t="shared" si="36"/>
        <v/>
      </c>
      <c r="AB86" s="70">
        <f t="shared" si="36"/>
        <v>8</v>
      </c>
      <c r="AC86" s="70">
        <f t="shared" si="36"/>
        <v>8</v>
      </c>
      <c r="AD86" s="70">
        <f t="shared" si="36"/>
        <v>8</v>
      </c>
      <c r="AE86" s="70">
        <f t="shared" si="36"/>
        <v>8</v>
      </c>
      <c r="AF86" s="70" t="str">
        <f t="shared" si="36"/>
        <v/>
      </c>
      <c r="AG86" s="70" t="str">
        <f t="shared" si="36"/>
        <v/>
      </c>
      <c r="AH86" s="39"/>
      <c r="AI86" s="39"/>
      <c r="AJ86" s="40"/>
      <c r="AK86" s="162"/>
      <c r="AL86" s="156"/>
      <c r="AM86" s="127"/>
      <c r="AN86" s="130"/>
      <c r="AO86" s="133"/>
      <c r="AP86" s="136"/>
      <c r="AQ86" s="136"/>
      <c r="AR86" s="124"/>
      <c r="AS86" s="124"/>
      <c r="AT86" s="124"/>
      <c r="AU86" s="124"/>
      <c r="AV86" s="124"/>
      <c r="AW86" s="124"/>
      <c r="AX86" s="124"/>
      <c r="AY86" s="95"/>
      <c r="AZ86" s="95"/>
      <c r="BA86" s="98"/>
    </row>
    <row r="87" spans="1:53" ht="15" customHeight="1" x14ac:dyDescent="0.25">
      <c r="A87" s="141"/>
      <c r="B87" s="144"/>
      <c r="C87" s="147"/>
      <c r="D87" s="150"/>
      <c r="E87" s="51"/>
      <c r="F87" s="43" t="str">
        <f t="shared" ref="F87:AG87" si="37">IF(F88&gt;0,"НУ","")</f>
        <v/>
      </c>
      <c r="G87" s="43" t="str">
        <f t="shared" si="37"/>
        <v/>
      </c>
      <c r="H87" s="43" t="str">
        <f t="shared" si="37"/>
        <v/>
      </c>
      <c r="I87" s="43" t="str">
        <f t="shared" si="37"/>
        <v/>
      </c>
      <c r="J87" s="43" t="str">
        <f t="shared" si="37"/>
        <v/>
      </c>
      <c r="K87" s="43" t="str">
        <f t="shared" si="37"/>
        <v/>
      </c>
      <c r="L87" s="43" t="str">
        <f t="shared" si="37"/>
        <v/>
      </c>
      <c r="M87" s="43" t="str">
        <f t="shared" si="37"/>
        <v/>
      </c>
      <c r="N87" s="43" t="str">
        <f t="shared" si="37"/>
        <v/>
      </c>
      <c r="O87" s="43" t="str">
        <f t="shared" si="37"/>
        <v/>
      </c>
      <c r="P87" s="43" t="str">
        <f t="shared" si="37"/>
        <v/>
      </c>
      <c r="Q87" s="43" t="str">
        <f t="shared" si="37"/>
        <v/>
      </c>
      <c r="R87" s="43" t="str">
        <f t="shared" si="37"/>
        <v/>
      </c>
      <c r="S87" s="43" t="str">
        <f t="shared" si="37"/>
        <v/>
      </c>
      <c r="T87" s="43" t="str">
        <f t="shared" si="37"/>
        <v/>
      </c>
      <c r="U87" s="43" t="str">
        <f t="shared" si="37"/>
        <v/>
      </c>
      <c r="V87" s="43" t="str">
        <f t="shared" si="37"/>
        <v/>
      </c>
      <c r="W87" s="43" t="str">
        <f t="shared" si="37"/>
        <v/>
      </c>
      <c r="X87" s="43" t="str">
        <f t="shared" si="37"/>
        <v/>
      </c>
      <c r="Y87" s="43" t="str">
        <f t="shared" si="37"/>
        <v/>
      </c>
      <c r="Z87" s="43" t="str">
        <f t="shared" si="37"/>
        <v/>
      </c>
      <c r="AA87" s="43" t="str">
        <f t="shared" si="37"/>
        <v/>
      </c>
      <c r="AB87" s="43" t="str">
        <f t="shared" si="37"/>
        <v/>
      </c>
      <c r="AC87" s="43" t="str">
        <f t="shared" si="37"/>
        <v/>
      </c>
      <c r="AD87" s="43" t="str">
        <f t="shared" si="37"/>
        <v/>
      </c>
      <c r="AE87" s="43" t="str">
        <f t="shared" si="37"/>
        <v/>
      </c>
      <c r="AF87" s="43" t="str">
        <f t="shared" si="37"/>
        <v/>
      </c>
      <c r="AG87" s="43" t="str">
        <f t="shared" si="37"/>
        <v/>
      </c>
      <c r="AH87" s="43"/>
      <c r="AI87" s="43"/>
      <c r="AJ87" s="71"/>
      <c r="AK87" s="162"/>
      <c r="AL87" s="156"/>
      <c r="AM87" s="127"/>
      <c r="AN87" s="130"/>
      <c r="AO87" s="133"/>
      <c r="AP87" s="136"/>
      <c r="AQ87" s="136"/>
      <c r="AR87" s="124"/>
      <c r="AS87" s="124"/>
      <c r="AT87" s="124"/>
      <c r="AU87" s="124"/>
      <c r="AV87" s="124"/>
      <c r="AW87" s="124"/>
      <c r="AX87" s="124"/>
      <c r="AY87" s="95"/>
      <c r="AZ87" s="95"/>
      <c r="BA87" s="98"/>
    </row>
    <row r="88" spans="1:53" ht="15" customHeight="1" thickBot="1" x14ac:dyDescent="0.3">
      <c r="A88" s="142"/>
      <c r="B88" s="145"/>
      <c r="C88" s="148"/>
      <c r="D88" s="151"/>
      <c r="E88" s="52"/>
      <c r="F88" s="47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9"/>
      <c r="AK88" s="163"/>
      <c r="AL88" s="157"/>
      <c r="AM88" s="128"/>
      <c r="AN88" s="131"/>
      <c r="AO88" s="134"/>
      <c r="AP88" s="137"/>
      <c r="AQ88" s="137"/>
      <c r="AR88" s="125"/>
      <c r="AS88" s="125"/>
      <c r="AT88" s="125"/>
      <c r="AU88" s="125"/>
      <c r="AV88" s="125"/>
      <c r="AW88" s="125"/>
      <c r="AX88" s="125"/>
      <c r="AY88" s="96"/>
      <c r="AZ88" s="96"/>
      <c r="BA88" s="99"/>
    </row>
    <row r="89" spans="1:53" ht="15" customHeight="1" x14ac:dyDescent="0.25">
      <c r="A89" s="140">
        <v>20</v>
      </c>
      <c r="B89" s="143" t="str">
        <f>IFERROR(VLOOKUP($C89,[1]Списки!$A$1:$C$3999,2,0),"")</f>
        <v/>
      </c>
      <c r="C89" s="146"/>
      <c r="D89" s="149" t="str">
        <f>IFERROR(VLOOKUP($C89,[1]Списки!$A$1:$C$3999,3,0),"")</f>
        <v/>
      </c>
      <c r="E89" s="50"/>
      <c r="F89" s="34" t="str">
        <f>VLOOKUP(F$11,[1]Графік!$A$5:$C$32,3,0)</f>
        <v>Р</v>
      </c>
      <c r="G89" s="65" t="str">
        <f>VLOOKUP(G$11,[1]Графік!$A$5:$C$32,3,0)</f>
        <v>Р</v>
      </c>
      <c r="H89" s="65" t="str">
        <f>VLOOKUP(H$11,[1]Графік!$A$5:$C$32,3,0)</f>
        <v>ВВ</v>
      </c>
      <c r="I89" s="65" t="str">
        <f>VLOOKUP(I$11,[1]Графік!$A$5:$C$32,3,0)</f>
        <v>ВВ</v>
      </c>
      <c r="J89" s="65" t="str">
        <f>VLOOKUP(J$11,[1]Графік!$A$5:$C$32,3,0)</f>
        <v>Р</v>
      </c>
      <c r="K89" s="65" t="str">
        <f>VLOOKUP(K$11,[1]Графік!$A$5:$C$32,3,0)</f>
        <v>Р</v>
      </c>
      <c r="L89" s="65" t="str">
        <f>VLOOKUP(L$11,[1]Графік!$A$5:$C$32,3,0)</f>
        <v>Р</v>
      </c>
      <c r="M89" s="65" t="str">
        <f>VLOOKUP(M$11,[1]Графік!$A$5:$C$32,3,0)</f>
        <v>Р</v>
      </c>
      <c r="N89" s="65" t="str">
        <f>VLOOKUP(N$11,[1]Графік!$A$5:$C$32,3,0)</f>
        <v>ВВ</v>
      </c>
      <c r="O89" s="65" t="str">
        <f>VLOOKUP(O$11,[1]Графік!$A$5:$C$32,3,0)</f>
        <v>ВВ</v>
      </c>
      <c r="P89" s="65" t="str">
        <f>VLOOKUP(P$11,[1]Графік!$A$5:$C$32,3,0)</f>
        <v>Р</v>
      </c>
      <c r="Q89" s="65" t="str">
        <f>VLOOKUP(Q$11,[1]Графік!$A$5:$C$32,3,0)</f>
        <v>Р</v>
      </c>
      <c r="R89" s="65" t="str">
        <f>VLOOKUP(R$11,[1]Графік!$A$5:$C$32,3,0)</f>
        <v>Р</v>
      </c>
      <c r="S89" s="65" t="str">
        <f>VLOOKUP(S$11,[1]Графік!$A$5:$C$32,3,0)</f>
        <v>Р</v>
      </c>
      <c r="T89" s="65" t="str">
        <f>VLOOKUP(T$11,[1]Графік!$A$5:$C$32,3,0)</f>
        <v>ВВ</v>
      </c>
      <c r="U89" s="65" t="str">
        <f>VLOOKUP(U$11,[1]Графік!$A$5:$C$32,3,0)</f>
        <v>ВВ</v>
      </c>
      <c r="V89" s="65" t="str">
        <f>VLOOKUP(V$11,[1]Графік!$A$5:$C$32,3,0)</f>
        <v>Р</v>
      </c>
      <c r="W89" s="65" t="str">
        <f>VLOOKUP(W$11,[1]Графік!$A$5:$C$32,3,0)</f>
        <v>Р</v>
      </c>
      <c r="X89" s="65" t="str">
        <f>VLOOKUP(X$11,[1]Графік!$A$5:$C$32,3,0)</f>
        <v>Р</v>
      </c>
      <c r="Y89" s="65" t="str">
        <f>VLOOKUP(Y$11,[1]Графік!$A$5:$C$32,3,0)</f>
        <v>Р</v>
      </c>
      <c r="Z89" s="65" t="str">
        <f>VLOOKUP(Z$11,[1]Графік!$A$5:$C$32,3,0)</f>
        <v>ВВ</v>
      </c>
      <c r="AA89" s="65" t="str">
        <f>VLOOKUP(AA$11,[1]Графік!$A$5:$C$32,3,0)</f>
        <v>ВВ</v>
      </c>
      <c r="AB89" s="65" t="str">
        <f>VLOOKUP(AB$11,[1]Графік!$A$5:$C$32,3,0)</f>
        <v>Р</v>
      </c>
      <c r="AC89" s="65" t="str">
        <f>VLOOKUP(AC$11,[1]Графік!$A$5:$C$32,3,0)</f>
        <v>Р</v>
      </c>
      <c r="AD89" s="65" t="str">
        <f>VLOOKUP(AD$11,[1]Графік!$A$5:$C$32,3,0)</f>
        <v>Р</v>
      </c>
      <c r="AE89" s="65" t="str">
        <f>VLOOKUP(AE$11,[1]Графік!$A$5:$C$32,3,0)</f>
        <v>Р</v>
      </c>
      <c r="AF89" s="65" t="str">
        <f>VLOOKUP(AF$11,[1]Графік!$A$5:$C$32,3,0)</f>
        <v>ВВ</v>
      </c>
      <c r="AG89" s="65" t="str">
        <f>VLOOKUP(AG$11,[1]Графік!$A$5:$C$32,3,0)</f>
        <v>ВВ</v>
      </c>
      <c r="AH89" s="65"/>
      <c r="AI89" s="65"/>
      <c r="AJ89" s="66"/>
      <c r="AK89" s="162">
        <f ca="1">SUMIF($F89:$AJ92,"Р",$F90:$AJ90)</f>
        <v>144</v>
      </c>
      <c r="AL89" s="156">
        <f ca="1">SUMIF($F91:$AJ92,"НУ",$F92:$AJ92)</f>
        <v>0</v>
      </c>
      <c r="AM89" s="127">
        <f ca="1">SUMIF(F89:AJ92,"РВ",F90:AJ90)</f>
        <v>0</v>
      </c>
      <c r="AN89" s="130">
        <f ca="1">AK89+AL89+AM89</f>
        <v>144</v>
      </c>
      <c r="AO89" s="133">
        <f ca="1">AK89/8</f>
        <v>18</v>
      </c>
      <c r="AP89" s="136">
        <f>COUNTIF($F89:$AJ92,"=ВВ")</f>
        <v>10</v>
      </c>
      <c r="AQ89" s="136">
        <f>COUNTIF($F89:$AJ92,"=В")</f>
        <v>0</v>
      </c>
      <c r="AR89" s="124">
        <f>COUNTIF($F89:$AJ92,"=НА")</f>
        <v>0</v>
      </c>
      <c r="AS89" s="124">
        <f>COUNTIF(F89:AJ92,"=ТН")</f>
        <v>0</v>
      </c>
      <c r="AT89" s="124">
        <f>COUNTIF($F89:$AJ92,"=ВД")</f>
        <v>0</v>
      </c>
      <c r="AU89" s="124">
        <f>COUNTIF($F89:$AJ92,"=ВП")</f>
        <v>0</v>
      </c>
      <c r="AV89" s="124">
        <f>COUNTIF($F89:$AJ92,"=ДД")</f>
        <v>0</v>
      </c>
      <c r="AW89" s="124">
        <f>COUNTIF($F89:$AJ92,"=П")</f>
        <v>0</v>
      </c>
      <c r="AX89" s="124">
        <f>COUNTIF($F89:$AJ92,"=ПР")</f>
        <v>0</v>
      </c>
      <c r="AY89" s="95">
        <f>COUNTIF($F89:$AJ92,"=І")</f>
        <v>0</v>
      </c>
      <c r="AZ89" s="95">
        <f>COUNTIF($F89:$AJ92,"=НЗ")</f>
        <v>0</v>
      </c>
      <c r="BA89" s="97" t="str">
        <f>IF(C89&gt;1,[1]Графік!$D$36,"")</f>
        <v/>
      </c>
    </row>
    <row r="90" spans="1:53" ht="15" customHeight="1" x14ac:dyDescent="0.25">
      <c r="A90" s="141"/>
      <c r="B90" s="144"/>
      <c r="C90" s="147"/>
      <c r="D90" s="150"/>
      <c r="E90" s="51"/>
      <c r="F90" s="38">
        <f t="shared" ref="F90:AG90" si="38">IF(F89="Р",8,"")</f>
        <v>8</v>
      </c>
      <c r="G90" s="39">
        <f t="shared" si="38"/>
        <v>8</v>
      </c>
      <c r="H90" s="70" t="str">
        <f t="shared" si="38"/>
        <v/>
      </c>
      <c r="I90" s="70" t="str">
        <f t="shared" si="38"/>
        <v/>
      </c>
      <c r="J90" s="70">
        <f t="shared" si="38"/>
        <v>8</v>
      </c>
      <c r="K90" s="70">
        <f t="shared" si="38"/>
        <v>8</v>
      </c>
      <c r="L90" s="70">
        <f t="shared" si="38"/>
        <v>8</v>
      </c>
      <c r="M90" s="70">
        <f t="shared" si="38"/>
        <v>8</v>
      </c>
      <c r="N90" s="70" t="str">
        <f t="shared" si="38"/>
        <v/>
      </c>
      <c r="O90" s="70" t="str">
        <f t="shared" si="38"/>
        <v/>
      </c>
      <c r="P90" s="70">
        <f t="shared" si="38"/>
        <v>8</v>
      </c>
      <c r="Q90" s="70">
        <f t="shared" si="38"/>
        <v>8</v>
      </c>
      <c r="R90" s="70">
        <f t="shared" si="38"/>
        <v>8</v>
      </c>
      <c r="S90" s="70">
        <f t="shared" si="38"/>
        <v>8</v>
      </c>
      <c r="T90" s="70" t="str">
        <f t="shared" si="38"/>
        <v/>
      </c>
      <c r="U90" s="70" t="str">
        <f t="shared" si="38"/>
        <v/>
      </c>
      <c r="V90" s="70">
        <f t="shared" si="38"/>
        <v>8</v>
      </c>
      <c r="W90" s="70">
        <f t="shared" si="38"/>
        <v>8</v>
      </c>
      <c r="X90" s="70">
        <f t="shared" si="38"/>
        <v>8</v>
      </c>
      <c r="Y90" s="70">
        <f t="shared" si="38"/>
        <v>8</v>
      </c>
      <c r="Z90" s="70" t="str">
        <f t="shared" si="38"/>
        <v/>
      </c>
      <c r="AA90" s="70" t="str">
        <f t="shared" si="38"/>
        <v/>
      </c>
      <c r="AB90" s="70">
        <f t="shared" si="38"/>
        <v>8</v>
      </c>
      <c r="AC90" s="70">
        <f t="shared" si="38"/>
        <v>8</v>
      </c>
      <c r="AD90" s="70">
        <f t="shared" si="38"/>
        <v>8</v>
      </c>
      <c r="AE90" s="70">
        <f t="shared" si="38"/>
        <v>8</v>
      </c>
      <c r="AF90" s="70" t="str">
        <f t="shared" si="38"/>
        <v/>
      </c>
      <c r="AG90" s="70" t="str">
        <f t="shared" si="38"/>
        <v/>
      </c>
      <c r="AH90" s="39"/>
      <c r="AI90" s="39"/>
      <c r="AJ90" s="40"/>
      <c r="AK90" s="162"/>
      <c r="AL90" s="156"/>
      <c r="AM90" s="127"/>
      <c r="AN90" s="130"/>
      <c r="AO90" s="133"/>
      <c r="AP90" s="136"/>
      <c r="AQ90" s="136"/>
      <c r="AR90" s="124"/>
      <c r="AS90" s="124"/>
      <c r="AT90" s="124"/>
      <c r="AU90" s="124"/>
      <c r="AV90" s="124"/>
      <c r="AW90" s="124"/>
      <c r="AX90" s="124"/>
      <c r="AY90" s="95"/>
      <c r="AZ90" s="95"/>
      <c r="BA90" s="98"/>
    </row>
    <row r="91" spans="1:53" ht="15" customHeight="1" x14ac:dyDescent="0.25">
      <c r="A91" s="141"/>
      <c r="B91" s="144"/>
      <c r="C91" s="147"/>
      <c r="D91" s="150"/>
      <c r="E91" s="51"/>
      <c r="F91" s="43" t="str">
        <f t="shared" ref="F91:AG91" si="39">IF(F92&gt;0,"НУ","")</f>
        <v/>
      </c>
      <c r="G91" s="43" t="str">
        <f t="shared" si="39"/>
        <v/>
      </c>
      <c r="H91" s="43" t="str">
        <f t="shared" si="39"/>
        <v/>
      </c>
      <c r="I91" s="43" t="str">
        <f t="shared" si="39"/>
        <v/>
      </c>
      <c r="J91" s="43" t="str">
        <f t="shared" si="39"/>
        <v/>
      </c>
      <c r="K91" s="43" t="str">
        <f t="shared" si="39"/>
        <v/>
      </c>
      <c r="L91" s="43" t="str">
        <f t="shared" si="39"/>
        <v/>
      </c>
      <c r="M91" s="43" t="str">
        <f t="shared" si="39"/>
        <v/>
      </c>
      <c r="N91" s="43" t="str">
        <f t="shared" si="39"/>
        <v/>
      </c>
      <c r="O91" s="43" t="str">
        <f t="shared" si="39"/>
        <v/>
      </c>
      <c r="P91" s="43" t="str">
        <f t="shared" si="39"/>
        <v/>
      </c>
      <c r="Q91" s="43" t="str">
        <f t="shared" si="39"/>
        <v/>
      </c>
      <c r="R91" s="43" t="str">
        <f t="shared" si="39"/>
        <v/>
      </c>
      <c r="S91" s="43" t="str">
        <f t="shared" si="39"/>
        <v/>
      </c>
      <c r="T91" s="43" t="str">
        <f t="shared" si="39"/>
        <v/>
      </c>
      <c r="U91" s="43" t="str">
        <f t="shared" si="39"/>
        <v/>
      </c>
      <c r="V91" s="43" t="str">
        <f t="shared" si="39"/>
        <v/>
      </c>
      <c r="W91" s="43" t="str">
        <f t="shared" si="39"/>
        <v/>
      </c>
      <c r="X91" s="43" t="str">
        <f t="shared" si="39"/>
        <v/>
      </c>
      <c r="Y91" s="43" t="str">
        <f t="shared" si="39"/>
        <v/>
      </c>
      <c r="Z91" s="43" t="str">
        <f t="shared" si="39"/>
        <v/>
      </c>
      <c r="AA91" s="43" t="str">
        <f t="shared" si="39"/>
        <v/>
      </c>
      <c r="AB91" s="43" t="str">
        <f t="shared" si="39"/>
        <v/>
      </c>
      <c r="AC91" s="43" t="str">
        <f t="shared" si="39"/>
        <v/>
      </c>
      <c r="AD91" s="43" t="str">
        <f t="shared" si="39"/>
        <v/>
      </c>
      <c r="AE91" s="43" t="str">
        <f t="shared" si="39"/>
        <v/>
      </c>
      <c r="AF91" s="43" t="str">
        <f t="shared" si="39"/>
        <v/>
      </c>
      <c r="AG91" s="43" t="str">
        <f t="shared" si="39"/>
        <v/>
      </c>
      <c r="AH91" s="43"/>
      <c r="AI91" s="43"/>
      <c r="AJ91" s="71"/>
      <c r="AK91" s="162"/>
      <c r="AL91" s="156"/>
      <c r="AM91" s="127"/>
      <c r="AN91" s="130"/>
      <c r="AO91" s="133"/>
      <c r="AP91" s="136"/>
      <c r="AQ91" s="136"/>
      <c r="AR91" s="124"/>
      <c r="AS91" s="124"/>
      <c r="AT91" s="124"/>
      <c r="AU91" s="124"/>
      <c r="AV91" s="124"/>
      <c r="AW91" s="124"/>
      <c r="AX91" s="124"/>
      <c r="AY91" s="95"/>
      <c r="AZ91" s="95"/>
      <c r="BA91" s="98"/>
    </row>
    <row r="92" spans="1:53" ht="15" customHeight="1" thickBot="1" x14ac:dyDescent="0.3">
      <c r="A92" s="142"/>
      <c r="B92" s="145"/>
      <c r="C92" s="148"/>
      <c r="D92" s="151"/>
      <c r="E92" s="52"/>
      <c r="F92" s="47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9"/>
      <c r="AK92" s="163"/>
      <c r="AL92" s="157"/>
      <c r="AM92" s="128"/>
      <c r="AN92" s="131"/>
      <c r="AO92" s="134"/>
      <c r="AP92" s="137"/>
      <c r="AQ92" s="137"/>
      <c r="AR92" s="125"/>
      <c r="AS92" s="125"/>
      <c r="AT92" s="125"/>
      <c r="AU92" s="125"/>
      <c r="AV92" s="125"/>
      <c r="AW92" s="125"/>
      <c r="AX92" s="125"/>
      <c r="AY92" s="96"/>
      <c r="AZ92" s="96"/>
      <c r="BA92" s="99"/>
    </row>
    <row r="93" spans="1:53" ht="15" customHeight="1" x14ac:dyDescent="0.25">
      <c r="A93" s="140">
        <v>21</v>
      </c>
      <c r="B93" s="143" t="str">
        <f>IFERROR(VLOOKUP($C93,[1]Списки!$A$1:$C$3999,2,0),"")</f>
        <v/>
      </c>
      <c r="C93" s="146"/>
      <c r="D93" s="149" t="str">
        <f>IFERROR(VLOOKUP($C93,[1]Списки!$A$1:$C$3999,3,0),"")</f>
        <v/>
      </c>
      <c r="E93" s="50"/>
      <c r="F93" s="34" t="str">
        <f>VLOOKUP(F$11,[1]Графік!$A$5:$C$32,3,0)</f>
        <v>Р</v>
      </c>
      <c r="G93" s="65" t="str">
        <f>VLOOKUP(G$11,[1]Графік!$A$5:$C$32,3,0)</f>
        <v>Р</v>
      </c>
      <c r="H93" s="65" t="str">
        <f>VLOOKUP(H$11,[1]Графік!$A$5:$C$32,3,0)</f>
        <v>ВВ</v>
      </c>
      <c r="I93" s="65" t="str">
        <f>VLOOKUP(I$11,[1]Графік!$A$5:$C$32,3,0)</f>
        <v>ВВ</v>
      </c>
      <c r="J93" s="65" t="str">
        <f>VLOOKUP(J$11,[1]Графік!$A$5:$C$32,3,0)</f>
        <v>Р</v>
      </c>
      <c r="K93" s="65" t="str">
        <f>VLOOKUP(K$11,[1]Графік!$A$5:$C$32,3,0)</f>
        <v>Р</v>
      </c>
      <c r="L93" s="65" t="str">
        <f>VLOOKUP(L$11,[1]Графік!$A$5:$C$32,3,0)</f>
        <v>Р</v>
      </c>
      <c r="M93" s="65" t="str">
        <f>VLOOKUP(M$11,[1]Графік!$A$5:$C$32,3,0)</f>
        <v>Р</v>
      </c>
      <c r="N93" s="65" t="str">
        <f>VLOOKUP(N$11,[1]Графік!$A$5:$C$32,3,0)</f>
        <v>ВВ</v>
      </c>
      <c r="O93" s="65" t="str">
        <f>VLOOKUP(O$11,[1]Графік!$A$5:$C$32,3,0)</f>
        <v>ВВ</v>
      </c>
      <c r="P93" s="65" t="str">
        <f>VLOOKUP(P$11,[1]Графік!$A$5:$C$32,3,0)</f>
        <v>Р</v>
      </c>
      <c r="Q93" s="65" t="str">
        <f>VLOOKUP(Q$11,[1]Графік!$A$5:$C$32,3,0)</f>
        <v>Р</v>
      </c>
      <c r="R93" s="65" t="str">
        <f>VLOOKUP(R$11,[1]Графік!$A$5:$C$32,3,0)</f>
        <v>Р</v>
      </c>
      <c r="S93" s="65" t="str">
        <f>VLOOKUP(S$11,[1]Графік!$A$5:$C$32,3,0)</f>
        <v>Р</v>
      </c>
      <c r="T93" s="65" t="str">
        <f>VLOOKUP(T$11,[1]Графік!$A$5:$C$32,3,0)</f>
        <v>ВВ</v>
      </c>
      <c r="U93" s="65" t="str">
        <f>VLOOKUP(U$11,[1]Графік!$A$5:$C$32,3,0)</f>
        <v>ВВ</v>
      </c>
      <c r="V93" s="65" t="str">
        <f>VLOOKUP(V$11,[1]Графік!$A$5:$C$32,3,0)</f>
        <v>Р</v>
      </c>
      <c r="W93" s="65" t="str">
        <f>VLOOKUP(W$11,[1]Графік!$A$5:$C$32,3,0)</f>
        <v>Р</v>
      </c>
      <c r="X93" s="65" t="str">
        <f>VLOOKUP(X$11,[1]Графік!$A$5:$C$32,3,0)</f>
        <v>Р</v>
      </c>
      <c r="Y93" s="65" t="str">
        <f>VLOOKUP(Y$11,[1]Графік!$A$5:$C$32,3,0)</f>
        <v>Р</v>
      </c>
      <c r="Z93" s="65" t="str">
        <f>VLOOKUP(Z$11,[1]Графік!$A$5:$C$32,3,0)</f>
        <v>ВВ</v>
      </c>
      <c r="AA93" s="65" t="str">
        <f>VLOOKUP(AA$11,[1]Графік!$A$5:$C$32,3,0)</f>
        <v>ВВ</v>
      </c>
      <c r="AB93" s="65" t="str">
        <f>VLOOKUP(AB$11,[1]Графік!$A$5:$C$32,3,0)</f>
        <v>Р</v>
      </c>
      <c r="AC93" s="65" t="str">
        <f>VLOOKUP(AC$11,[1]Графік!$A$5:$C$32,3,0)</f>
        <v>Р</v>
      </c>
      <c r="AD93" s="65" t="str">
        <f>VLOOKUP(AD$11,[1]Графік!$A$5:$C$32,3,0)</f>
        <v>Р</v>
      </c>
      <c r="AE93" s="65" t="str">
        <f>VLOOKUP(AE$11,[1]Графік!$A$5:$C$32,3,0)</f>
        <v>Р</v>
      </c>
      <c r="AF93" s="65" t="str">
        <f>VLOOKUP(AF$11,[1]Графік!$A$5:$C$32,3,0)</f>
        <v>ВВ</v>
      </c>
      <c r="AG93" s="65" t="str">
        <f>VLOOKUP(AG$11,[1]Графік!$A$5:$C$32,3,0)</f>
        <v>ВВ</v>
      </c>
      <c r="AH93" s="65"/>
      <c r="AI93" s="65"/>
      <c r="AJ93" s="66"/>
      <c r="AK93" s="162">
        <f ca="1">SUMIF($F93:$AJ96,"Р",$F94:$AJ94)</f>
        <v>144</v>
      </c>
      <c r="AL93" s="156">
        <f ca="1">SUMIF($F95:$AJ96,"НУ",$F96:$AJ96)</f>
        <v>0</v>
      </c>
      <c r="AM93" s="127">
        <f ca="1">SUMIF(F93:AJ96,"РВ",F94:AJ94)</f>
        <v>0</v>
      </c>
      <c r="AN93" s="130">
        <f ca="1">AK93+AL93+AM93</f>
        <v>144</v>
      </c>
      <c r="AO93" s="133">
        <f ca="1">AK93/8</f>
        <v>18</v>
      </c>
      <c r="AP93" s="136">
        <f>COUNTIF($F93:$AJ96,"=ВВ")</f>
        <v>10</v>
      </c>
      <c r="AQ93" s="136">
        <f>COUNTIF($F93:$AJ96,"=В")</f>
        <v>0</v>
      </c>
      <c r="AR93" s="124">
        <f>COUNTIF($F93:$AJ96,"=НА")</f>
        <v>0</v>
      </c>
      <c r="AS93" s="124">
        <f>COUNTIF(F93:AJ96,"=ТН")</f>
        <v>0</v>
      </c>
      <c r="AT93" s="124">
        <f>COUNTIF($F93:$AJ96,"=ВД")</f>
        <v>0</v>
      </c>
      <c r="AU93" s="124">
        <f>COUNTIF($F93:$AJ96,"=ВП")</f>
        <v>0</v>
      </c>
      <c r="AV93" s="124">
        <f>COUNTIF($F93:$AJ96,"=ДД")</f>
        <v>0</v>
      </c>
      <c r="AW93" s="124">
        <f>COUNTIF($F93:$AJ96,"=П")</f>
        <v>0</v>
      </c>
      <c r="AX93" s="124">
        <f>COUNTIF($F93:$AJ96,"=ПР")</f>
        <v>0</v>
      </c>
      <c r="AY93" s="95">
        <f>COUNTIF($F93:$AJ96,"=І")</f>
        <v>0</v>
      </c>
      <c r="AZ93" s="95">
        <f>COUNTIF($F93:$AJ96,"=НЗ")</f>
        <v>0</v>
      </c>
      <c r="BA93" s="97" t="str">
        <f>IF(C93&gt;1,[1]Графік!$D$36,"")</f>
        <v/>
      </c>
    </row>
    <row r="94" spans="1:53" ht="15" customHeight="1" x14ac:dyDescent="0.25">
      <c r="A94" s="141"/>
      <c r="B94" s="144"/>
      <c r="C94" s="147"/>
      <c r="D94" s="150"/>
      <c r="E94" s="51"/>
      <c r="F94" s="38">
        <f t="shared" ref="F94:AG94" si="40">IF(F93="Р",8,"")</f>
        <v>8</v>
      </c>
      <c r="G94" s="39">
        <f t="shared" si="40"/>
        <v>8</v>
      </c>
      <c r="H94" s="70" t="str">
        <f t="shared" si="40"/>
        <v/>
      </c>
      <c r="I94" s="70" t="str">
        <f t="shared" si="40"/>
        <v/>
      </c>
      <c r="J94" s="70">
        <f t="shared" si="40"/>
        <v>8</v>
      </c>
      <c r="K94" s="70">
        <f t="shared" si="40"/>
        <v>8</v>
      </c>
      <c r="L94" s="70">
        <f t="shared" si="40"/>
        <v>8</v>
      </c>
      <c r="M94" s="70">
        <f t="shared" si="40"/>
        <v>8</v>
      </c>
      <c r="N94" s="70" t="str">
        <f t="shared" si="40"/>
        <v/>
      </c>
      <c r="O94" s="70" t="str">
        <f t="shared" si="40"/>
        <v/>
      </c>
      <c r="P94" s="70">
        <f t="shared" si="40"/>
        <v>8</v>
      </c>
      <c r="Q94" s="70">
        <f t="shared" si="40"/>
        <v>8</v>
      </c>
      <c r="R94" s="70">
        <f t="shared" si="40"/>
        <v>8</v>
      </c>
      <c r="S94" s="70">
        <f t="shared" si="40"/>
        <v>8</v>
      </c>
      <c r="T94" s="70" t="str">
        <f t="shared" si="40"/>
        <v/>
      </c>
      <c r="U94" s="70" t="str">
        <f t="shared" si="40"/>
        <v/>
      </c>
      <c r="V94" s="70">
        <f t="shared" si="40"/>
        <v>8</v>
      </c>
      <c r="W94" s="70">
        <f t="shared" si="40"/>
        <v>8</v>
      </c>
      <c r="X94" s="70">
        <f t="shared" si="40"/>
        <v>8</v>
      </c>
      <c r="Y94" s="70">
        <f t="shared" si="40"/>
        <v>8</v>
      </c>
      <c r="Z94" s="70" t="str">
        <f t="shared" si="40"/>
        <v/>
      </c>
      <c r="AA94" s="70" t="str">
        <f t="shared" si="40"/>
        <v/>
      </c>
      <c r="AB94" s="70">
        <f t="shared" si="40"/>
        <v>8</v>
      </c>
      <c r="AC94" s="70">
        <f t="shared" si="40"/>
        <v>8</v>
      </c>
      <c r="AD94" s="70">
        <f t="shared" si="40"/>
        <v>8</v>
      </c>
      <c r="AE94" s="70">
        <f t="shared" si="40"/>
        <v>8</v>
      </c>
      <c r="AF94" s="70" t="str">
        <f t="shared" si="40"/>
        <v/>
      </c>
      <c r="AG94" s="70" t="str">
        <f t="shared" si="40"/>
        <v/>
      </c>
      <c r="AH94" s="39"/>
      <c r="AI94" s="39"/>
      <c r="AJ94" s="40"/>
      <c r="AK94" s="162"/>
      <c r="AL94" s="156"/>
      <c r="AM94" s="127"/>
      <c r="AN94" s="130"/>
      <c r="AO94" s="133"/>
      <c r="AP94" s="136"/>
      <c r="AQ94" s="136"/>
      <c r="AR94" s="124"/>
      <c r="AS94" s="124"/>
      <c r="AT94" s="124"/>
      <c r="AU94" s="124"/>
      <c r="AV94" s="124"/>
      <c r="AW94" s="124"/>
      <c r="AX94" s="124"/>
      <c r="AY94" s="95"/>
      <c r="AZ94" s="95"/>
      <c r="BA94" s="98"/>
    </row>
    <row r="95" spans="1:53" ht="13.9" customHeight="1" x14ac:dyDescent="0.25">
      <c r="A95" s="141"/>
      <c r="B95" s="144"/>
      <c r="C95" s="147"/>
      <c r="D95" s="150"/>
      <c r="E95" s="51"/>
      <c r="F95" s="43" t="str">
        <f t="shared" ref="F95:AG95" si="41">IF(F96&gt;0,"НУ","")</f>
        <v/>
      </c>
      <c r="G95" s="43" t="str">
        <f t="shared" si="41"/>
        <v/>
      </c>
      <c r="H95" s="43" t="str">
        <f t="shared" si="41"/>
        <v/>
      </c>
      <c r="I95" s="43" t="str">
        <f t="shared" si="41"/>
        <v/>
      </c>
      <c r="J95" s="43" t="str">
        <f t="shared" si="41"/>
        <v/>
      </c>
      <c r="K95" s="43" t="str">
        <f t="shared" si="41"/>
        <v/>
      </c>
      <c r="L95" s="43" t="str">
        <f t="shared" si="41"/>
        <v/>
      </c>
      <c r="M95" s="43" t="str">
        <f t="shared" si="41"/>
        <v/>
      </c>
      <c r="N95" s="43" t="str">
        <f t="shared" si="41"/>
        <v/>
      </c>
      <c r="O95" s="43" t="str">
        <f t="shared" si="41"/>
        <v/>
      </c>
      <c r="P95" s="43" t="str">
        <f t="shared" si="41"/>
        <v/>
      </c>
      <c r="Q95" s="43" t="str">
        <f t="shared" si="41"/>
        <v/>
      </c>
      <c r="R95" s="43" t="str">
        <f t="shared" si="41"/>
        <v/>
      </c>
      <c r="S95" s="43" t="str">
        <f t="shared" si="41"/>
        <v/>
      </c>
      <c r="T95" s="43" t="str">
        <f t="shared" si="41"/>
        <v/>
      </c>
      <c r="U95" s="43" t="str">
        <f t="shared" si="41"/>
        <v/>
      </c>
      <c r="V95" s="43" t="str">
        <f t="shared" si="41"/>
        <v/>
      </c>
      <c r="W95" s="43" t="str">
        <f t="shared" si="41"/>
        <v/>
      </c>
      <c r="X95" s="43" t="str">
        <f t="shared" si="41"/>
        <v/>
      </c>
      <c r="Y95" s="43" t="str">
        <f t="shared" si="41"/>
        <v/>
      </c>
      <c r="Z95" s="43" t="str">
        <f t="shared" si="41"/>
        <v/>
      </c>
      <c r="AA95" s="43" t="str">
        <f t="shared" si="41"/>
        <v/>
      </c>
      <c r="AB95" s="43" t="str">
        <f t="shared" si="41"/>
        <v/>
      </c>
      <c r="AC95" s="43" t="str">
        <f t="shared" si="41"/>
        <v/>
      </c>
      <c r="AD95" s="43" t="str">
        <f t="shared" si="41"/>
        <v/>
      </c>
      <c r="AE95" s="43" t="str">
        <f t="shared" si="41"/>
        <v/>
      </c>
      <c r="AF95" s="43" t="str">
        <f t="shared" si="41"/>
        <v/>
      </c>
      <c r="AG95" s="43" t="str">
        <f t="shared" si="41"/>
        <v/>
      </c>
      <c r="AH95" s="43"/>
      <c r="AI95" s="43"/>
      <c r="AJ95" s="71"/>
      <c r="AK95" s="162"/>
      <c r="AL95" s="156"/>
      <c r="AM95" s="127"/>
      <c r="AN95" s="130"/>
      <c r="AO95" s="133"/>
      <c r="AP95" s="136"/>
      <c r="AQ95" s="136"/>
      <c r="AR95" s="124"/>
      <c r="AS95" s="124"/>
      <c r="AT95" s="124"/>
      <c r="AU95" s="124"/>
      <c r="AV95" s="124"/>
      <c r="AW95" s="124"/>
      <c r="AX95" s="124"/>
      <c r="AY95" s="95"/>
      <c r="AZ95" s="95"/>
      <c r="BA95" s="98"/>
    </row>
    <row r="96" spans="1:53" ht="12.75" customHeight="1" thickBot="1" x14ac:dyDescent="0.3">
      <c r="A96" s="142"/>
      <c r="B96" s="145"/>
      <c r="C96" s="148"/>
      <c r="D96" s="151"/>
      <c r="E96" s="52"/>
      <c r="F96" s="47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9"/>
      <c r="AK96" s="163"/>
      <c r="AL96" s="157"/>
      <c r="AM96" s="128"/>
      <c r="AN96" s="131"/>
      <c r="AO96" s="134"/>
      <c r="AP96" s="137"/>
      <c r="AQ96" s="137"/>
      <c r="AR96" s="125"/>
      <c r="AS96" s="125"/>
      <c r="AT96" s="125"/>
      <c r="AU96" s="125"/>
      <c r="AV96" s="125"/>
      <c r="AW96" s="125"/>
      <c r="AX96" s="125"/>
      <c r="AY96" s="96"/>
      <c r="AZ96" s="96"/>
      <c r="BA96" s="99"/>
    </row>
    <row r="97" spans="1:53" s="19" customFormat="1" ht="12" customHeight="1" x14ac:dyDescent="0.25">
      <c r="A97" s="140">
        <v>22</v>
      </c>
      <c r="B97" s="143" t="str">
        <f>IFERROR(VLOOKUP($C97,[1]Списки!$A$1:$C$3999,2,0),"")</f>
        <v/>
      </c>
      <c r="C97" s="146"/>
      <c r="D97" s="149" t="str">
        <f>IFERROR(VLOOKUP($C97,[1]Списки!$A$1:$C$3999,3,0),"")</f>
        <v/>
      </c>
      <c r="E97" s="50"/>
      <c r="F97" s="34" t="str">
        <f>VLOOKUP(F$11,[1]Графік!$A$5:$C$32,3,0)</f>
        <v>Р</v>
      </c>
      <c r="G97" s="65" t="str">
        <f>VLOOKUP(G$11,[1]Графік!$A$5:$C$32,3,0)</f>
        <v>Р</v>
      </c>
      <c r="H97" s="65" t="str">
        <f>VLOOKUP(H$11,[1]Графік!$A$5:$C$32,3,0)</f>
        <v>ВВ</v>
      </c>
      <c r="I97" s="65" t="str">
        <f>VLOOKUP(I$11,[1]Графік!$A$5:$C$32,3,0)</f>
        <v>ВВ</v>
      </c>
      <c r="J97" s="65" t="str">
        <f>VLOOKUP(J$11,[1]Графік!$A$5:$C$32,3,0)</f>
        <v>Р</v>
      </c>
      <c r="K97" s="65" t="str">
        <f>VLOOKUP(K$11,[1]Графік!$A$5:$C$32,3,0)</f>
        <v>Р</v>
      </c>
      <c r="L97" s="65" t="str">
        <f>VLOOKUP(L$11,[1]Графік!$A$5:$C$32,3,0)</f>
        <v>Р</v>
      </c>
      <c r="M97" s="65" t="str">
        <f>VLOOKUP(M$11,[1]Графік!$A$5:$C$32,3,0)</f>
        <v>Р</v>
      </c>
      <c r="N97" s="65" t="str">
        <f>VLOOKUP(N$11,[1]Графік!$A$5:$C$32,3,0)</f>
        <v>ВВ</v>
      </c>
      <c r="O97" s="65" t="str">
        <f>VLOOKUP(O$11,[1]Графік!$A$5:$C$32,3,0)</f>
        <v>ВВ</v>
      </c>
      <c r="P97" s="65" t="str">
        <f>VLOOKUP(P$11,[1]Графік!$A$5:$C$32,3,0)</f>
        <v>Р</v>
      </c>
      <c r="Q97" s="65" t="str">
        <f>VLOOKUP(Q$11,[1]Графік!$A$5:$C$32,3,0)</f>
        <v>Р</v>
      </c>
      <c r="R97" s="65" t="str">
        <f>VLOOKUP(R$11,[1]Графік!$A$5:$C$32,3,0)</f>
        <v>Р</v>
      </c>
      <c r="S97" s="65" t="str">
        <f>VLOOKUP(S$11,[1]Графік!$A$5:$C$32,3,0)</f>
        <v>Р</v>
      </c>
      <c r="T97" s="65" t="str">
        <f>VLOOKUP(T$11,[1]Графік!$A$5:$C$32,3,0)</f>
        <v>ВВ</v>
      </c>
      <c r="U97" s="65" t="str">
        <f>VLOOKUP(U$11,[1]Графік!$A$5:$C$32,3,0)</f>
        <v>ВВ</v>
      </c>
      <c r="V97" s="65" t="str">
        <f>VLOOKUP(V$11,[1]Графік!$A$5:$C$32,3,0)</f>
        <v>Р</v>
      </c>
      <c r="W97" s="65" t="str">
        <f>VLOOKUP(W$11,[1]Графік!$A$5:$C$32,3,0)</f>
        <v>Р</v>
      </c>
      <c r="X97" s="65" t="str">
        <f>VLOOKUP(X$11,[1]Графік!$A$5:$C$32,3,0)</f>
        <v>Р</v>
      </c>
      <c r="Y97" s="65" t="str">
        <f>VLOOKUP(Y$11,[1]Графік!$A$5:$C$32,3,0)</f>
        <v>Р</v>
      </c>
      <c r="Z97" s="65" t="str">
        <f>VLOOKUP(Z$11,[1]Графік!$A$5:$C$32,3,0)</f>
        <v>ВВ</v>
      </c>
      <c r="AA97" s="65" t="str">
        <f>VLOOKUP(AA$11,[1]Графік!$A$5:$C$32,3,0)</f>
        <v>ВВ</v>
      </c>
      <c r="AB97" s="65" t="str">
        <f>VLOOKUP(AB$11,[1]Графік!$A$5:$C$32,3,0)</f>
        <v>Р</v>
      </c>
      <c r="AC97" s="65" t="str">
        <f>VLOOKUP(AC$11,[1]Графік!$A$5:$C$32,3,0)</f>
        <v>Р</v>
      </c>
      <c r="AD97" s="65" t="str">
        <f>VLOOKUP(AD$11,[1]Графік!$A$5:$C$32,3,0)</f>
        <v>Р</v>
      </c>
      <c r="AE97" s="65" t="str">
        <f>VLOOKUP(AE$11,[1]Графік!$A$5:$C$32,3,0)</f>
        <v>Р</v>
      </c>
      <c r="AF97" s="65" t="str">
        <f>VLOOKUP(AF$11,[1]Графік!$A$5:$C$32,3,0)</f>
        <v>ВВ</v>
      </c>
      <c r="AG97" s="65" t="str">
        <f>VLOOKUP(AG$11,[1]Графік!$A$5:$C$32,3,0)</f>
        <v>ВВ</v>
      </c>
      <c r="AH97" s="65"/>
      <c r="AI97" s="65"/>
      <c r="AJ97" s="66"/>
      <c r="AK97" s="162">
        <f ca="1">SUMIF($F97:$AJ100,"Р",$F98:$AJ98)</f>
        <v>144</v>
      </c>
      <c r="AL97" s="156">
        <f ca="1">SUMIF($F99:$AJ100,"НУ",$F100:$AJ100)</f>
        <v>0</v>
      </c>
      <c r="AM97" s="127">
        <f ca="1">SUMIF(F97:AJ100,"РВ",F98:AJ98)</f>
        <v>0</v>
      </c>
      <c r="AN97" s="130">
        <f ca="1">AK97+AL97+AM97</f>
        <v>144</v>
      </c>
      <c r="AO97" s="133">
        <f ca="1">AK97/8</f>
        <v>18</v>
      </c>
      <c r="AP97" s="136">
        <f>COUNTIF($F97:$AJ100,"=ВВ")</f>
        <v>10</v>
      </c>
      <c r="AQ97" s="136">
        <f>COUNTIF($F97:$AJ100,"=В")</f>
        <v>0</v>
      </c>
      <c r="AR97" s="124">
        <f>COUNTIF($F97:$AJ100,"=НА")</f>
        <v>0</v>
      </c>
      <c r="AS97" s="124">
        <f>COUNTIF(F97:AJ100,"=ТН")</f>
        <v>0</v>
      </c>
      <c r="AT97" s="124">
        <f>COUNTIF($F97:$AJ100,"=ВД")</f>
        <v>0</v>
      </c>
      <c r="AU97" s="124">
        <f>COUNTIF($F97:$AJ100,"=ВП")</f>
        <v>0</v>
      </c>
      <c r="AV97" s="124">
        <f>COUNTIF($F97:$AJ100,"=ДД")</f>
        <v>0</v>
      </c>
      <c r="AW97" s="124">
        <f>COUNTIF($F97:$AJ100,"=П")</f>
        <v>0</v>
      </c>
      <c r="AX97" s="124">
        <f>COUNTIF($F97:$AJ100,"=ПР")</f>
        <v>0</v>
      </c>
      <c r="AY97" s="95">
        <f>COUNTIF($F97:$AJ100,"=І")</f>
        <v>0</v>
      </c>
      <c r="AZ97" s="95">
        <f>COUNTIF($F97:$AJ100,"=НЗ")</f>
        <v>0</v>
      </c>
      <c r="BA97" s="97" t="str">
        <f>IF(C97&gt;1,[1]Графік!$D$36,"")</f>
        <v/>
      </c>
    </row>
    <row r="98" spans="1:53" ht="15.75" customHeight="1" x14ac:dyDescent="0.25">
      <c r="A98" s="141"/>
      <c r="B98" s="144"/>
      <c r="C98" s="147"/>
      <c r="D98" s="150"/>
      <c r="E98" s="51"/>
      <c r="F98" s="38">
        <f t="shared" ref="F98:AG98" si="42">IF(F97="Р",8,"")</f>
        <v>8</v>
      </c>
      <c r="G98" s="39">
        <f t="shared" si="42"/>
        <v>8</v>
      </c>
      <c r="H98" s="70" t="str">
        <f t="shared" si="42"/>
        <v/>
      </c>
      <c r="I98" s="70" t="str">
        <f t="shared" si="42"/>
        <v/>
      </c>
      <c r="J98" s="70">
        <f t="shared" si="42"/>
        <v>8</v>
      </c>
      <c r="K98" s="70">
        <f t="shared" si="42"/>
        <v>8</v>
      </c>
      <c r="L98" s="70">
        <f t="shared" si="42"/>
        <v>8</v>
      </c>
      <c r="M98" s="70">
        <f t="shared" si="42"/>
        <v>8</v>
      </c>
      <c r="N98" s="70" t="str">
        <f t="shared" si="42"/>
        <v/>
      </c>
      <c r="O98" s="70" t="str">
        <f t="shared" si="42"/>
        <v/>
      </c>
      <c r="P98" s="70">
        <f t="shared" si="42"/>
        <v>8</v>
      </c>
      <c r="Q98" s="70">
        <f t="shared" si="42"/>
        <v>8</v>
      </c>
      <c r="R98" s="70">
        <f t="shared" si="42"/>
        <v>8</v>
      </c>
      <c r="S98" s="70">
        <f t="shared" si="42"/>
        <v>8</v>
      </c>
      <c r="T98" s="70" t="str">
        <f t="shared" si="42"/>
        <v/>
      </c>
      <c r="U98" s="70" t="str">
        <f t="shared" si="42"/>
        <v/>
      </c>
      <c r="V98" s="70">
        <f t="shared" si="42"/>
        <v>8</v>
      </c>
      <c r="W98" s="70">
        <f t="shared" si="42"/>
        <v>8</v>
      </c>
      <c r="X98" s="70">
        <f t="shared" si="42"/>
        <v>8</v>
      </c>
      <c r="Y98" s="70">
        <f t="shared" si="42"/>
        <v>8</v>
      </c>
      <c r="Z98" s="70" t="str">
        <f t="shared" si="42"/>
        <v/>
      </c>
      <c r="AA98" s="70" t="str">
        <f t="shared" si="42"/>
        <v/>
      </c>
      <c r="AB98" s="70">
        <f t="shared" si="42"/>
        <v>8</v>
      </c>
      <c r="AC98" s="70">
        <f t="shared" si="42"/>
        <v>8</v>
      </c>
      <c r="AD98" s="70">
        <f t="shared" si="42"/>
        <v>8</v>
      </c>
      <c r="AE98" s="70">
        <f t="shared" si="42"/>
        <v>8</v>
      </c>
      <c r="AF98" s="70" t="str">
        <f t="shared" si="42"/>
        <v/>
      </c>
      <c r="AG98" s="70" t="str">
        <f t="shared" si="42"/>
        <v/>
      </c>
      <c r="AH98" s="39"/>
      <c r="AI98" s="39"/>
      <c r="AJ98" s="40"/>
      <c r="AK98" s="162"/>
      <c r="AL98" s="156"/>
      <c r="AM98" s="127"/>
      <c r="AN98" s="130"/>
      <c r="AO98" s="133"/>
      <c r="AP98" s="136"/>
      <c r="AQ98" s="136"/>
      <c r="AR98" s="124"/>
      <c r="AS98" s="124"/>
      <c r="AT98" s="124"/>
      <c r="AU98" s="124"/>
      <c r="AV98" s="124"/>
      <c r="AW98" s="124"/>
      <c r="AX98" s="124"/>
      <c r="AY98" s="95"/>
      <c r="AZ98" s="95"/>
      <c r="BA98" s="98"/>
    </row>
    <row r="99" spans="1:53" s="19" customFormat="1" ht="12" customHeight="1" x14ac:dyDescent="0.25">
      <c r="A99" s="141"/>
      <c r="B99" s="144"/>
      <c r="C99" s="147"/>
      <c r="D99" s="150"/>
      <c r="E99" s="51"/>
      <c r="F99" s="43" t="str">
        <f t="shared" ref="F99:AG99" si="43">IF(F100&gt;0,"НУ","")</f>
        <v/>
      </c>
      <c r="G99" s="43" t="str">
        <f t="shared" si="43"/>
        <v/>
      </c>
      <c r="H99" s="43" t="str">
        <f t="shared" si="43"/>
        <v/>
      </c>
      <c r="I99" s="43" t="str">
        <f t="shared" si="43"/>
        <v/>
      </c>
      <c r="J99" s="43" t="str">
        <f t="shared" si="43"/>
        <v/>
      </c>
      <c r="K99" s="43" t="str">
        <f t="shared" si="43"/>
        <v/>
      </c>
      <c r="L99" s="43" t="str">
        <f t="shared" si="43"/>
        <v/>
      </c>
      <c r="M99" s="43" t="str">
        <f t="shared" si="43"/>
        <v/>
      </c>
      <c r="N99" s="43" t="str">
        <f t="shared" si="43"/>
        <v/>
      </c>
      <c r="O99" s="43" t="str">
        <f t="shared" si="43"/>
        <v/>
      </c>
      <c r="P99" s="43" t="str">
        <f t="shared" si="43"/>
        <v/>
      </c>
      <c r="Q99" s="43" t="str">
        <f t="shared" si="43"/>
        <v/>
      </c>
      <c r="R99" s="43" t="str">
        <f t="shared" si="43"/>
        <v/>
      </c>
      <c r="S99" s="43" t="str">
        <f t="shared" si="43"/>
        <v/>
      </c>
      <c r="T99" s="43" t="str">
        <f t="shared" si="43"/>
        <v/>
      </c>
      <c r="U99" s="43" t="str">
        <f t="shared" si="43"/>
        <v/>
      </c>
      <c r="V99" s="43" t="str">
        <f t="shared" si="43"/>
        <v/>
      </c>
      <c r="W99" s="43" t="str">
        <f t="shared" si="43"/>
        <v/>
      </c>
      <c r="X99" s="43" t="str">
        <f t="shared" si="43"/>
        <v/>
      </c>
      <c r="Y99" s="43" t="str">
        <f t="shared" si="43"/>
        <v/>
      </c>
      <c r="Z99" s="43" t="str">
        <f t="shared" si="43"/>
        <v/>
      </c>
      <c r="AA99" s="43" t="str">
        <f t="shared" si="43"/>
        <v/>
      </c>
      <c r="AB99" s="43" t="str">
        <f t="shared" si="43"/>
        <v/>
      </c>
      <c r="AC99" s="43" t="str">
        <f t="shared" si="43"/>
        <v/>
      </c>
      <c r="AD99" s="43" t="str">
        <f t="shared" si="43"/>
        <v/>
      </c>
      <c r="AE99" s="43" t="str">
        <f t="shared" si="43"/>
        <v/>
      </c>
      <c r="AF99" s="43" t="str">
        <f t="shared" si="43"/>
        <v/>
      </c>
      <c r="AG99" s="43" t="str">
        <f t="shared" si="43"/>
        <v/>
      </c>
      <c r="AH99" s="43"/>
      <c r="AI99" s="43"/>
      <c r="AJ99" s="71"/>
      <c r="AK99" s="162"/>
      <c r="AL99" s="156"/>
      <c r="AM99" s="127"/>
      <c r="AN99" s="130"/>
      <c r="AO99" s="133"/>
      <c r="AP99" s="136"/>
      <c r="AQ99" s="136"/>
      <c r="AR99" s="124"/>
      <c r="AS99" s="124"/>
      <c r="AT99" s="124"/>
      <c r="AU99" s="124"/>
      <c r="AV99" s="124"/>
      <c r="AW99" s="124"/>
      <c r="AX99" s="124"/>
      <c r="AY99" s="95"/>
      <c r="AZ99" s="95"/>
      <c r="BA99" s="98"/>
    </row>
    <row r="100" spans="1:53" ht="13.5" customHeight="1" thickBot="1" x14ac:dyDescent="0.3">
      <c r="A100" s="142"/>
      <c r="B100" s="145"/>
      <c r="C100" s="148"/>
      <c r="D100" s="151"/>
      <c r="E100" s="52"/>
      <c r="F100" s="47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9"/>
      <c r="AK100" s="163"/>
      <c r="AL100" s="157"/>
      <c r="AM100" s="128"/>
      <c r="AN100" s="131"/>
      <c r="AO100" s="134"/>
      <c r="AP100" s="137"/>
      <c r="AQ100" s="137"/>
      <c r="AR100" s="125"/>
      <c r="AS100" s="125"/>
      <c r="AT100" s="125"/>
      <c r="AU100" s="125"/>
      <c r="AV100" s="125"/>
      <c r="AW100" s="125"/>
      <c r="AX100" s="125"/>
      <c r="AY100" s="96"/>
      <c r="AZ100" s="96"/>
      <c r="BA100" s="99"/>
    </row>
    <row r="101" spans="1:53" ht="12.75" customHeight="1" x14ac:dyDescent="0.25">
      <c r="A101" s="140">
        <v>23</v>
      </c>
      <c r="B101" s="143" t="str">
        <f>IFERROR(VLOOKUP($C101,[1]Списки!$A$1:$C$3999,2,0),"")</f>
        <v/>
      </c>
      <c r="C101" s="146"/>
      <c r="D101" s="149" t="str">
        <f>IFERROR(VLOOKUP($C101,[1]Списки!$A$1:$C$3999,3,0),"")</f>
        <v/>
      </c>
      <c r="E101" s="50"/>
      <c r="F101" s="34" t="str">
        <f>VLOOKUP(F$11,[1]Графік!$A$5:$C$32,3,0)</f>
        <v>Р</v>
      </c>
      <c r="G101" s="65" t="str">
        <f>VLOOKUP(G$11,[1]Графік!$A$5:$C$32,3,0)</f>
        <v>Р</v>
      </c>
      <c r="H101" s="65" t="str">
        <f>VLOOKUP(H$11,[1]Графік!$A$5:$C$32,3,0)</f>
        <v>ВВ</v>
      </c>
      <c r="I101" s="65" t="str">
        <f>VLOOKUP(I$11,[1]Графік!$A$5:$C$32,3,0)</f>
        <v>ВВ</v>
      </c>
      <c r="J101" s="65" t="str">
        <f>VLOOKUP(J$11,[1]Графік!$A$5:$C$32,3,0)</f>
        <v>Р</v>
      </c>
      <c r="K101" s="65" t="str">
        <f>VLOOKUP(K$11,[1]Графік!$A$5:$C$32,3,0)</f>
        <v>Р</v>
      </c>
      <c r="L101" s="65" t="str">
        <f>VLOOKUP(L$11,[1]Графік!$A$5:$C$32,3,0)</f>
        <v>Р</v>
      </c>
      <c r="M101" s="65" t="str">
        <f>VLOOKUP(M$11,[1]Графік!$A$5:$C$32,3,0)</f>
        <v>Р</v>
      </c>
      <c r="N101" s="65" t="str">
        <f>VLOOKUP(N$11,[1]Графік!$A$5:$C$32,3,0)</f>
        <v>ВВ</v>
      </c>
      <c r="O101" s="65" t="str">
        <f>VLOOKUP(O$11,[1]Графік!$A$5:$C$32,3,0)</f>
        <v>ВВ</v>
      </c>
      <c r="P101" s="65" t="str">
        <f>VLOOKUP(P$11,[1]Графік!$A$5:$C$32,3,0)</f>
        <v>Р</v>
      </c>
      <c r="Q101" s="65" t="str">
        <f>VLOOKUP(Q$11,[1]Графік!$A$5:$C$32,3,0)</f>
        <v>Р</v>
      </c>
      <c r="R101" s="65" t="str">
        <f>VLOOKUP(R$11,[1]Графік!$A$5:$C$32,3,0)</f>
        <v>Р</v>
      </c>
      <c r="S101" s="65" t="str">
        <f>VLOOKUP(S$11,[1]Графік!$A$5:$C$32,3,0)</f>
        <v>Р</v>
      </c>
      <c r="T101" s="65" t="str">
        <f>VLOOKUP(T$11,[1]Графік!$A$5:$C$32,3,0)</f>
        <v>ВВ</v>
      </c>
      <c r="U101" s="65" t="str">
        <f>VLOOKUP(U$11,[1]Графік!$A$5:$C$32,3,0)</f>
        <v>ВВ</v>
      </c>
      <c r="V101" s="65" t="str">
        <f>VLOOKUP(V$11,[1]Графік!$A$5:$C$32,3,0)</f>
        <v>Р</v>
      </c>
      <c r="W101" s="65" t="str">
        <f>VLOOKUP(W$11,[1]Графік!$A$5:$C$32,3,0)</f>
        <v>Р</v>
      </c>
      <c r="X101" s="65" t="str">
        <f>VLOOKUP(X$11,[1]Графік!$A$5:$C$32,3,0)</f>
        <v>Р</v>
      </c>
      <c r="Y101" s="65" t="str">
        <f>VLOOKUP(Y$11,[1]Графік!$A$5:$C$32,3,0)</f>
        <v>Р</v>
      </c>
      <c r="Z101" s="65" t="str">
        <f>VLOOKUP(Z$11,[1]Графік!$A$5:$C$32,3,0)</f>
        <v>ВВ</v>
      </c>
      <c r="AA101" s="65" t="str">
        <f>VLOOKUP(AA$11,[1]Графік!$A$5:$C$32,3,0)</f>
        <v>ВВ</v>
      </c>
      <c r="AB101" s="65" t="str">
        <f>VLOOKUP(AB$11,[1]Графік!$A$5:$C$32,3,0)</f>
        <v>Р</v>
      </c>
      <c r="AC101" s="65" t="str">
        <f>VLOOKUP(AC$11,[1]Графік!$A$5:$C$32,3,0)</f>
        <v>Р</v>
      </c>
      <c r="AD101" s="65" t="str">
        <f>VLOOKUP(AD$11,[1]Графік!$A$5:$C$32,3,0)</f>
        <v>Р</v>
      </c>
      <c r="AE101" s="65" t="str">
        <f>VLOOKUP(AE$11,[1]Графік!$A$5:$C$32,3,0)</f>
        <v>Р</v>
      </c>
      <c r="AF101" s="65" t="str">
        <f>VLOOKUP(AF$11,[1]Графік!$A$5:$C$32,3,0)</f>
        <v>ВВ</v>
      </c>
      <c r="AG101" s="65" t="str">
        <f>VLOOKUP(AG$11,[1]Графік!$A$5:$C$32,3,0)</f>
        <v>ВВ</v>
      </c>
      <c r="AH101" s="65"/>
      <c r="AI101" s="65"/>
      <c r="AJ101" s="66"/>
      <c r="AK101" s="162">
        <f ca="1">SUMIF($F101:$AJ104,"Р",$F102:$AJ102)</f>
        <v>144</v>
      </c>
      <c r="AL101" s="156">
        <f ca="1">SUMIF($F103:$AJ104,"НУ",$F104:$AJ104)</f>
        <v>0</v>
      </c>
      <c r="AM101" s="127">
        <f ca="1">SUMIF(F101:AJ104,"РВ",F102:AJ102)</f>
        <v>0</v>
      </c>
      <c r="AN101" s="130">
        <f ca="1">AK101+AL101+AM101</f>
        <v>144</v>
      </c>
      <c r="AO101" s="133">
        <f ca="1">AK101/8</f>
        <v>18</v>
      </c>
      <c r="AP101" s="136">
        <f>COUNTIF($F101:$AJ104,"=ВВ")</f>
        <v>10</v>
      </c>
      <c r="AQ101" s="136">
        <f>COUNTIF($F101:$AJ104,"=В")</f>
        <v>0</v>
      </c>
      <c r="AR101" s="124">
        <f>COUNTIF($F101:$AJ104,"=НА")</f>
        <v>0</v>
      </c>
      <c r="AS101" s="124">
        <f>COUNTIF(F101:AJ104,"=ТН")</f>
        <v>0</v>
      </c>
      <c r="AT101" s="124">
        <f>COUNTIF($F101:$AJ104,"=ВД")</f>
        <v>0</v>
      </c>
      <c r="AU101" s="124">
        <f>COUNTIF($F101:$AJ104,"=ВП")</f>
        <v>0</v>
      </c>
      <c r="AV101" s="124">
        <f>COUNTIF($F101:$AJ104,"=ДД")</f>
        <v>0</v>
      </c>
      <c r="AW101" s="124">
        <f>COUNTIF($F101:$AJ104,"=П")</f>
        <v>0</v>
      </c>
      <c r="AX101" s="124">
        <f>COUNTIF($F101:$AJ104,"=ПР")</f>
        <v>0</v>
      </c>
      <c r="AY101" s="95">
        <f>COUNTIF($F101:$AJ104,"=І")</f>
        <v>0</v>
      </c>
      <c r="AZ101" s="95">
        <f>COUNTIF($F101:$AJ104,"=НЗ")</f>
        <v>0</v>
      </c>
      <c r="BA101" s="97" t="str">
        <f>IF(C101&gt;1,[1]Графік!$D$36,"")</f>
        <v/>
      </c>
    </row>
    <row r="102" spans="1:53" ht="12.75" customHeight="1" x14ac:dyDescent="0.25">
      <c r="A102" s="141"/>
      <c r="B102" s="144"/>
      <c r="C102" s="147"/>
      <c r="D102" s="150"/>
      <c r="E102" s="51"/>
      <c r="F102" s="38">
        <f t="shared" ref="F102:AG102" si="44">IF(F101="Р",8,"")</f>
        <v>8</v>
      </c>
      <c r="G102" s="39">
        <f t="shared" si="44"/>
        <v>8</v>
      </c>
      <c r="H102" s="70" t="str">
        <f t="shared" si="44"/>
        <v/>
      </c>
      <c r="I102" s="70" t="str">
        <f t="shared" si="44"/>
        <v/>
      </c>
      <c r="J102" s="70">
        <f t="shared" si="44"/>
        <v>8</v>
      </c>
      <c r="K102" s="70">
        <f t="shared" si="44"/>
        <v>8</v>
      </c>
      <c r="L102" s="70">
        <f t="shared" si="44"/>
        <v>8</v>
      </c>
      <c r="M102" s="70">
        <f t="shared" si="44"/>
        <v>8</v>
      </c>
      <c r="N102" s="70" t="str">
        <f t="shared" si="44"/>
        <v/>
      </c>
      <c r="O102" s="70" t="str">
        <f t="shared" si="44"/>
        <v/>
      </c>
      <c r="P102" s="70">
        <f t="shared" si="44"/>
        <v>8</v>
      </c>
      <c r="Q102" s="70">
        <f t="shared" si="44"/>
        <v>8</v>
      </c>
      <c r="R102" s="70">
        <f t="shared" si="44"/>
        <v>8</v>
      </c>
      <c r="S102" s="70">
        <f t="shared" si="44"/>
        <v>8</v>
      </c>
      <c r="T102" s="70" t="str">
        <f t="shared" si="44"/>
        <v/>
      </c>
      <c r="U102" s="70" t="str">
        <f t="shared" si="44"/>
        <v/>
      </c>
      <c r="V102" s="70">
        <f t="shared" si="44"/>
        <v>8</v>
      </c>
      <c r="W102" s="70">
        <f t="shared" si="44"/>
        <v>8</v>
      </c>
      <c r="X102" s="70">
        <f t="shared" si="44"/>
        <v>8</v>
      </c>
      <c r="Y102" s="70">
        <f t="shared" si="44"/>
        <v>8</v>
      </c>
      <c r="Z102" s="70" t="str">
        <f t="shared" si="44"/>
        <v/>
      </c>
      <c r="AA102" s="70" t="str">
        <f t="shared" si="44"/>
        <v/>
      </c>
      <c r="AB102" s="70">
        <f t="shared" si="44"/>
        <v>8</v>
      </c>
      <c r="AC102" s="70">
        <f t="shared" si="44"/>
        <v>8</v>
      </c>
      <c r="AD102" s="70">
        <f t="shared" si="44"/>
        <v>8</v>
      </c>
      <c r="AE102" s="70">
        <f t="shared" si="44"/>
        <v>8</v>
      </c>
      <c r="AF102" s="70" t="str">
        <f t="shared" si="44"/>
        <v/>
      </c>
      <c r="AG102" s="70" t="str">
        <f t="shared" si="44"/>
        <v/>
      </c>
      <c r="AH102" s="39"/>
      <c r="AI102" s="39"/>
      <c r="AJ102" s="40"/>
      <c r="AK102" s="162"/>
      <c r="AL102" s="156"/>
      <c r="AM102" s="127"/>
      <c r="AN102" s="130"/>
      <c r="AO102" s="133"/>
      <c r="AP102" s="136"/>
      <c r="AQ102" s="136"/>
      <c r="AR102" s="124"/>
      <c r="AS102" s="124"/>
      <c r="AT102" s="124"/>
      <c r="AU102" s="124"/>
      <c r="AV102" s="124"/>
      <c r="AW102" s="124"/>
      <c r="AX102" s="124"/>
      <c r="AY102" s="95"/>
      <c r="AZ102" s="95"/>
      <c r="BA102" s="98"/>
    </row>
    <row r="103" spans="1:53" ht="12.75" customHeight="1" x14ac:dyDescent="0.25">
      <c r="A103" s="141"/>
      <c r="B103" s="144"/>
      <c r="C103" s="147"/>
      <c r="D103" s="150"/>
      <c r="E103" s="51"/>
      <c r="F103" s="43" t="str">
        <f t="shared" ref="F103:AG103" si="45">IF(F104&gt;0,"НУ","")</f>
        <v/>
      </c>
      <c r="G103" s="43" t="str">
        <f t="shared" si="45"/>
        <v/>
      </c>
      <c r="H103" s="43" t="str">
        <f t="shared" si="45"/>
        <v/>
      </c>
      <c r="I103" s="43" t="str">
        <f t="shared" si="45"/>
        <v/>
      </c>
      <c r="J103" s="43" t="str">
        <f t="shared" si="45"/>
        <v/>
      </c>
      <c r="K103" s="43" t="str">
        <f t="shared" si="45"/>
        <v/>
      </c>
      <c r="L103" s="43" t="str">
        <f t="shared" si="45"/>
        <v/>
      </c>
      <c r="M103" s="43" t="str">
        <f t="shared" si="45"/>
        <v/>
      </c>
      <c r="N103" s="43" t="str">
        <f t="shared" si="45"/>
        <v/>
      </c>
      <c r="O103" s="43" t="str">
        <f t="shared" si="45"/>
        <v/>
      </c>
      <c r="P103" s="43" t="str">
        <f t="shared" si="45"/>
        <v/>
      </c>
      <c r="Q103" s="43" t="str">
        <f t="shared" si="45"/>
        <v/>
      </c>
      <c r="R103" s="43" t="str">
        <f t="shared" si="45"/>
        <v/>
      </c>
      <c r="S103" s="43" t="str">
        <f t="shared" si="45"/>
        <v/>
      </c>
      <c r="T103" s="43" t="str">
        <f t="shared" si="45"/>
        <v/>
      </c>
      <c r="U103" s="43" t="str">
        <f t="shared" si="45"/>
        <v/>
      </c>
      <c r="V103" s="43" t="str">
        <f t="shared" si="45"/>
        <v/>
      </c>
      <c r="W103" s="43" t="str">
        <f t="shared" si="45"/>
        <v/>
      </c>
      <c r="X103" s="43" t="str">
        <f t="shared" si="45"/>
        <v/>
      </c>
      <c r="Y103" s="43" t="str">
        <f t="shared" si="45"/>
        <v/>
      </c>
      <c r="Z103" s="43" t="str">
        <f t="shared" si="45"/>
        <v/>
      </c>
      <c r="AA103" s="43" t="str">
        <f t="shared" si="45"/>
        <v/>
      </c>
      <c r="AB103" s="43" t="str">
        <f t="shared" si="45"/>
        <v/>
      </c>
      <c r="AC103" s="43" t="str">
        <f t="shared" si="45"/>
        <v/>
      </c>
      <c r="AD103" s="43" t="str">
        <f t="shared" si="45"/>
        <v/>
      </c>
      <c r="AE103" s="43" t="str">
        <f t="shared" si="45"/>
        <v/>
      </c>
      <c r="AF103" s="43" t="str">
        <f t="shared" si="45"/>
        <v/>
      </c>
      <c r="AG103" s="43" t="str">
        <f t="shared" si="45"/>
        <v/>
      </c>
      <c r="AH103" s="43"/>
      <c r="AI103" s="43"/>
      <c r="AJ103" s="71"/>
      <c r="AK103" s="162"/>
      <c r="AL103" s="156"/>
      <c r="AM103" s="127"/>
      <c r="AN103" s="130"/>
      <c r="AO103" s="133"/>
      <c r="AP103" s="136"/>
      <c r="AQ103" s="136"/>
      <c r="AR103" s="124"/>
      <c r="AS103" s="124"/>
      <c r="AT103" s="124"/>
      <c r="AU103" s="124"/>
      <c r="AV103" s="124"/>
      <c r="AW103" s="124"/>
      <c r="AX103" s="124"/>
      <c r="AY103" s="95"/>
      <c r="AZ103" s="95"/>
      <c r="BA103" s="98"/>
    </row>
    <row r="104" spans="1:53" ht="13.5" customHeight="1" thickBot="1" x14ac:dyDescent="0.3">
      <c r="A104" s="142"/>
      <c r="B104" s="145"/>
      <c r="C104" s="148"/>
      <c r="D104" s="151"/>
      <c r="E104" s="52"/>
      <c r="F104" s="47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9"/>
      <c r="AK104" s="163"/>
      <c r="AL104" s="157"/>
      <c r="AM104" s="128"/>
      <c r="AN104" s="131"/>
      <c r="AO104" s="134"/>
      <c r="AP104" s="137"/>
      <c r="AQ104" s="137"/>
      <c r="AR104" s="125"/>
      <c r="AS104" s="125"/>
      <c r="AT104" s="125"/>
      <c r="AU104" s="125"/>
      <c r="AV104" s="125"/>
      <c r="AW104" s="125"/>
      <c r="AX104" s="125"/>
      <c r="AY104" s="96"/>
      <c r="AZ104" s="96"/>
      <c r="BA104" s="99"/>
    </row>
    <row r="105" spans="1:53" ht="12.75" customHeight="1" x14ac:dyDescent="0.25">
      <c r="A105" s="140">
        <v>24</v>
      </c>
      <c r="B105" s="143" t="str">
        <f>IFERROR(VLOOKUP($C105,[1]Списки!$A$1:$C$3999,2,0),"")</f>
        <v/>
      </c>
      <c r="C105" s="146"/>
      <c r="D105" s="149" t="str">
        <f>IFERROR(VLOOKUP($C105,[1]Списки!$A$1:$C$3999,3,0),"")</f>
        <v/>
      </c>
      <c r="E105" s="50"/>
      <c r="F105" s="34" t="str">
        <f>VLOOKUP(F$11,[1]Графік!$A$5:$C$32,3,0)</f>
        <v>Р</v>
      </c>
      <c r="G105" s="65" t="str">
        <f>VLOOKUP(G$11,[1]Графік!$A$5:$C$32,3,0)</f>
        <v>Р</v>
      </c>
      <c r="H105" s="65" t="str">
        <f>VLOOKUP(H$11,[1]Графік!$A$5:$C$32,3,0)</f>
        <v>ВВ</v>
      </c>
      <c r="I105" s="65" t="str">
        <f>VLOOKUP(I$11,[1]Графік!$A$5:$C$32,3,0)</f>
        <v>ВВ</v>
      </c>
      <c r="J105" s="65" t="str">
        <f>VLOOKUP(J$11,[1]Графік!$A$5:$C$32,3,0)</f>
        <v>Р</v>
      </c>
      <c r="K105" s="65" t="str">
        <f>VLOOKUP(K$11,[1]Графік!$A$5:$C$32,3,0)</f>
        <v>Р</v>
      </c>
      <c r="L105" s="65" t="str">
        <f>VLOOKUP(L$11,[1]Графік!$A$5:$C$32,3,0)</f>
        <v>Р</v>
      </c>
      <c r="M105" s="65" t="str">
        <f>VLOOKUP(M$11,[1]Графік!$A$5:$C$32,3,0)</f>
        <v>Р</v>
      </c>
      <c r="N105" s="65" t="str">
        <f>VLOOKUP(N$11,[1]Графік!$A$5:$C$32,3,0)</f>
        <v>ВВ</v>
      </c>
      <c r="O105" s="65" t="str">
        <f>VLOOKUP(O$11,[1]Графік!$A$5:$C$32,3,0)</f>
        <v>ВВ</v>
      </c>
      <c r="P105" s="65" t="str">
        <f>VLOOKUP(P$11,[1]Графік!$A$5:$C$32,3,0)</f>
        <v>Р</v>
      </c>
      <c r="Q105" s="65" t="str">
        <f>VLOOKUP(Q$11,[1]Графік!$A$5:$C$32,3,0)</f>
        <v>Р</v>
      </c>
      <c r="R105" s="65" t="str">
        <f>VLOOKUP(R$11,[1]Графік!$A$5:$C$32,3,0)</f>
        <v>Р</v>
      </c>
      <c r="S105" s="65" t="str">
        <f>VLOOKUP(S$11,[1]Графік!$A$5:$C$32,3,0)</f>
        <v>Р</v>
      </c>
      <c r="T105" s="65" t="str">
        <f>VLOOKUP(T$11,[1]Графік!$A$5:$C$32,3,0)</f>
        <v>ВВ</v>
      </c>
      <c r="U105" s="65" t="str">
        <f>VLOOKUP(U$11,[1]Графік!$A$5:$C$32,3,0)</f>
        <v>ВВ</v>
      </c>
      <c r="V105" s="65" t="str">
        <f>VLOOKUP(V$11,[1]Графік!$A$5:$C$32,3,0)</f>
        <v>Р</v>
      </c>
      <c r="W105" s="65" t="str">
        <f>VLOOKUP(W$11,[1]Графік!$A$5:$C$32,3,0)</f>
        <v>Р</v>
      </c>
      <c r="X105" s="65" t="str">
        <f>VLOOKUP(X$11,[1]Графік!$A$5:$C$32,3,0)</f>
        <v>Р</v>
      </c>
      <c r="Y105" s="65" t="str">
        <f>VLOOKUP(Y$11,[1]Графік!$A$5:$C$32,3,0)</f>
        <v>Р</v>
      </c>
      <c r="Z105" s="65" t="str">
        <f>VLOOKUP(Z$11,[1]Графік!$A$5:$C$32,3,0)</f>
        <v>ВВ</v>
      </c>
      <c r="AA105" s="65" t="str">
        <f>VLOOKUP(AA$11,[1]Графік!$A$5:$C$32,3,0)</f>
        <v>ВВ</v>
      </c>
      <c r="AB105" s="65" t="str">
        <f>VLOOKUP(AB$11,[1]Графік!$A$5:$C$32,3,0)</f>
        <v>Р</v>
      </c>
      <c r="AC105" s="65" t="str">
        <f>VLOOKUP(AC$11,[1]Графік!$A$5:$C$32,3,0)</f>
        <v>Р</v>
      </c>
      <c r="AD105" s="65" t="str">
        <f>VLOOKUP(AD$11,[1]Графік!$A$5:$C$32,3,0)</f>
        <v>Р</v>
      </c>
      <c r="AE105" s="65" t="str">
        <f>VLOOKUP(AE$11,[1]Графік!$A$5:$C$32,3,0)</f>
        <v>Р</v>
      </c>
      <c r="AF105" s="65" t="str">
        <f>VLOOKUP(AF$11,[1]Графік!$A$5:$C$32,3,0)</f>
        <v>ВВ</v>
      </c>
      <c r="AG105" s="65" t="str">
        <f>VLOOKUP(AG$11,[1]Графік!$A$5:$C$32,3,0)</f>
        <v>ВВ</v>
      </c>
      <c r="AH105" s="65"/>
      <c r="AI105" s="65"/>
      <c r="AJ105" s="66"/>
      <c r="AK105" s="162">
        <f ca="1">SUMIF($F105:$AJ108,"Р",$F106:$AJ106)</f>
        <v>144</v>
      </c>
      <c r="AL105" s="156">
        <f ca="1">SUMIF($F107:$AJ108,"НУ",$F108:$AJ108)</f>
        <v>0</v>
      </c>
      <c r="AM105" s="127">
        <f ca="1">SUMIF(F105:AJ108,"РВ",F106:AJ106)</f>
        <v>0</v>
      </c>
      <c r="AN105" s="130">
        <f ca="1">AK105+AL105+AM105</f>
        <v>144</v>
      </c>
      <c r="AO105" s="133">
        <f ca="1">AK105/8</f>
        <v>18</v>
      </c>
      <c r="AP105" s="136">
        <f>COUNTIF($F105:$AJ108,"=ВВ")</f>
        <v>10</v>
      </c>
      <c r="AQ105" s="136">
        <f>COUNTIF($F105:$AJ108,"=В")</f>
        <v>0</v>
      </c>
      <c r="AR105" s="124">
        <f>COUNTIF($F105:$AJ108,"=НА")</f>
        <v>0</v>
      </c>
      <c r="AS105" s="124">
        <f>COUNTIF(F105:AJ108,"=ТН")</f>
        <v>0</v>
      </c>
      <c r="AT105" s="124">
        <f>COUNTIF($F105:$AJ108,"=ВД")</f>
        <v>0</v>
      </c>
      <c r="AU105" s="124">
        <f>COUNTIF($F105:$AJ108,"=ВП")</f>
        <v>0</v>
      </c>
      <c r="AV105" s="124">
        <f>COUNTIF($F105:$AJ108,"=ДД")</f>
        <v>0</v>
      </c>
      <c r="AW105" s="124">
        <f>COUNTIF($F105:$AJ108,"=П")</f>
        <v>0</v>
      </c>
      <c r="AX105" s="124">
        <f>COUNTIF($F105:$AJ108,"=ПР")</f>
        <v>0</v>
      </c>
      <c r="AY105" s="95">
        <f>COUNTIF($F105:$AJ108,"=І")</f>
        <v>0</v>
      </c>
      <c r="AZ105" s="95">
        <f>COUNTIF($F105:$AJ108,"=НЗ")</f>
        <v>0</v>
      </c>
      <c r="BA105" s="97" t="str">
        <f>IF(C105&gt;1,[1]Графік!$D$36,"")</f>
        <v/>
      </c>
    </row>
    <row r="106" spans="1:53" ht="12.75" customHeight="1" x14ac:dyDescent="0.25">
      <c r="A106" s="141"/>
      <c r="B106" s="144"/>
      <c r="C106" s="147"/>
      <c r="D106" s="150"/>
      <c r="E106" s="51"/>
      <c r="F106" s="38">
        <f t="shared" ref="F106:AG106" si="46">IF(F105="Р",8,"")</f>
        <v>8</v>
      </c>
      <c r="G106" s="39">
        <f t="shared" si="46"/>
        <v>8</v>
      </c>
      <c r="H106" s="70" t="str">
        <f t="shared" si="46"/>
        <v/>
      </c>
      <c r="I106" s="70" t="str">
        <f t="shared" si="46"/>
        <v/>
      </c>
      <c r="J106" s="70">
        <f t="shared" si="46"/>
        <v>8</v>
      </c>
      <c r="K106" s="70">
        <f t="shared" si="46"/>
        <v>8</v>
      </c>
      <c r="L106" s="70">
        <f t="shared" si="46"/>
        <v>8</v>
      </c>
      <c r="M106" s="70">
        <f t="shared" si="46"/>
        <v>8</v>
      </c>
      <c r="N106" s="70" t="str">
        <f t="shared" si="46"/>
        <v/>
      </c>
      <c r="O106" s="70" t="str">
        <f t="shared" si="46"/>
        <v/>
      </c>
      <c r="P106" s="70">
        <f t="shared" si="46"/>
        <v>8</v>
      </c>
      <c r="Q106" s="70">
        <f t="shared" si="46"/>
        <v>8</v>
      </c>
      <c r="R106" s="70">
        <f t="shared" si="46"/>
        <v>8</v>
      </c>
      <c r="S106" s="70">
        <f t="shared" si="46"/>
        <v>8</v>
      </c>
      <c r="T106" s="70" t="str">
        <f t="shared" si="46"/>
        <v/>
      </c>
      <c r="U106" s="70" t="str">
        <f t="shared" si="46"/>
        <v/>
      </c>
      <c r="V106" s="70">
        <f t="shared" si="46"/>
        <v>8</v>
      </c>
      <c r="W106" s="70">
        <f t="shared" si="46"/>
        <v>8</v>
      </c>
      <c r="X106" s="70">
        <f t="shared" si="46"/>
        <v>8</v>
      </c>
      <c r="Y106" s="70">
        <f t="shared" si="46"/>
        <v>8</v>
      </c>
      <c r="Z106" s="70" t="str">
        <f t="shared" si="46"/>
        <v/>
      </c>
      <c r="AA106" s="70" t="str">
        <f t="shared" si="46"/>
        <v/>
      </c>
      <c r="AB106" s="70">
        <f t="shared" si="46"/>
        <v>8</v>
      </c>
      <c r="AC106" s="70">
        <f t="shared" si="46"/>
        <v>8</v>
      </c>
      <c r="AD106" s="70">
        <f t="shared" si="46"/>
        <v>8</v>
      </c>
      <c r="AE106" s="70">
        <f t="shared" si="46"/>
        <v>8</v>
      </c>
      <c r="AF106" s="70" t="str">
        <f t="shared" si="46"/>
        <v/>
      </c>
      <c r="AG106" s="70" t="str">
        <f t="shared" si="46"/>
        <v/>
      </c>
      <c r="AH106" s="39"/>
      <c r="AI106" s="39"/>
      <c r="AJ106" s="40"/>
      <c r="AK106" s="162"/>
      <c r="AL106" s="156"/>
      <c r="AM106" s="127"/>
      <c r="AN106" s="130"/>
      <c r="AO106" s="133"/>
      <c r="AP106" s="136"/>
      <c r="AQ106" s="136"/>
      <c r="AR106" s="124"/>
      <c r="AS106" s="124"/>
      <c r="AT106" s="124"/>
      <c r="AU106" s="124"/>
      <c r="AV106" s="124"/>
      <c r="AW106" s="124"/>
      <c r="AX106" s="124"/>
      <c r="AY106" s="95"/>
      <c r="AZ106" s="95"/>
      <c r="BA106" s="98"/>
    </row>
    <row r="107" spans="1:53" ht="12.75" customHeight="1" x14ac:dyDescent="0.25">
      <c r="A107" s="141"/>
      <c r="B107" s="144"/>
      <c r="C107" s="147"/>
      <c r="D107" s="150"/>
      <c r="E107" s="51"/>
      <c r="F107" s="43" t="str">
        <f t="shared" ref="F107:AG107" si="47">IF(F108&gt;0,"НУ","")</f>
        <v/>
      </c>
      <c r="G107" s="43" t="str">
        <f t="shared" si="47"/>
        <v/>
      </c>
      <c r="H107" s="43" t="str">
        <f t="shared" si="47"/>
        <v/>
      </c>
      <c r="I107" s="43" t="str">
        <f t="shared" si="47"/>
        <v/>
      </c>
      <c r="J107" s="43" t="str">
        <f t="shared" si="47"/>
        <v/>
      </c>
      <c r="K107" s="43" t="str">
        <f t="shared" si="47"/>
        <v/>
      </c>
      <c r="L107" s="43" t="str">
        <f t="shared" si="47"/>
        <v/>
      </c>
      <c r="M107" s="43" t="str">
        <f t="shared" si="47"/>
        <v/>
      </c>
      <c r="N107" s="43" t="str">
        <f t="shared" si="47"/>
        <v/>
      </c>
      <c r="O107" s="43" t="str">
        <f t="shared" si="47"/>
        <v/>
      </c>
      <c r="P107" s="43" t="str">
        <f t="shared" si="47"/>
        <v/>
      </c>
      <c r="Q107" s="43" t="str">
        <f t="shared" si="47"/>
        <v/>
      </c>
      <c r="R107" s="43" t="str">
        <f t="shared" si="47"/>
        <v/>
      </c>
      <c r="S107" s="43" t="str">
        <f t="shared" si="47"/>
        <v/>
      </c>
      <c r="T107" s="43" t="str">
        <f t="shared" si="47"/>
        <v/>
      </c>
      <c r="U107" s="43" t="str">
        <f t="shared" si="47"/>
        <v/>
      </c>
      <c r="V107" s="43" t="str">
        <f t="shared" si="47"/>
        <v/>
      </c>
      <c r="W107" s="43" t="str">
        <f t="shared" si="47"/>
        <v/>
      </c>
      <c r="X107" s="43" t="str">
        <f t="shared" si="47"/>
        <v/>
      </c>
      <c r="Y107" s="43" t="str">
        <f t="shared" si="47"/>
        <v/>
      </c>
      <c r="Z107" s="43" t="str">
        <f t="shared" si="47"/>
        <v/>
      </c>
      <c r="AA107" s="43" t="str">
        <f t="shared" si="47"/>
        <v/>
      </c>
      <c r="AB107" s="43" t="str">
        <f t="shared" si="47"/>
        <v/>
      </c>
      <c r="AC107" s="43" t="str">
        <f t="shared" si="47"/>
        <v/>
      </c>
      <c r="AD107" s="43" t="str">
        <f t="shared" si="47"/>
        <v/>
      </c>
      <c r="AE107" s="43" t="str">
        <f t="shared" si="47"/>
        <v/>
      </c>
      <c r="AF107" s="43" t="str">
        <f t="shared" si="47"/>
        <v/>
      </c>
      <c r="AG107" s="43" t="str">
        <f t="shared" si="47"/>
        <v/>
      </c>
      <c r="AH107" s="43"/>
      <c r="AI107" s="43"/>
      <c r="AJ107" s="71"/>
      <c r="AK107" s="162"/>
      <c r="AL107" s="156"/>
      <c r="AM107" s="127"/>
      <c r="AN107" s="130"/>
      <c r="AO107" s="133"/>
      <c r="AP107" s="136"/>
      <c r="AQ107" s="136"/>
      <c r="AR107" s="124"/>
      <c r="AS107" s="124"/>
      <c r="AT107" s="124"/>
      <c r="AU107" s="124"/>
      <c r="AV107" s="124"/>
      <c r="AW107" s="124"/>
      <c r="AX107" s="124"/>
      <c r="AY107" s="95"/>
      <c r="AZ107" s="95"/>
      <c r="BA107" s="98"/>
    </row>
    <row r="108" spans="1:53" ht="13.5" customHeight="1" thickBot="1" x14ac:dyDescent="0.3">
      <c r="A108" s="142"/>
      <c r="B108" s="145"/>
      <c r="C108" s="148"/>
      <c r="D108" s="151"/>
      <c r="E108" s="52"/>
      <c r="F108" s="47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9"/>
      <c r="AK108" s="163"/>
      <c r="AL108" s="157"/>
      <c r="AM108" s="128"/>
      <c r="AN108" s="131"/>
      <c r="AO108" s="134"/>
      <c r="AP108" s="137"/>
      <c r="AQ108" s="137"/>
      <c r="AR108" s="125"/>
      <c r="AS108" s="125"/>
      <c r="AT108" s="125"/>
      <c r="AU108" s="125"/>
      <c r="AV108" s="125"/>
      <c r="AW108" s="125"/>
      <c r="AX108" s="125"/>
      <c r="AY108" s="96"/>
      <c r="AZ108" s="96"/>
      <c r="BA108" s="99"/>
    </row>
    <row r="109" spans="1:53" ht="12.75" customHeight="1" x14ac:dyDescent="0.25">
      <c r="A109" s="140">
        <v>25</v>
      </c>
      <c r="B109" s="143" t="str">
        <f>IFERROR(VLOOKUP($C109,[1]Списки!$A$1:$C$3999,2,0),"")</f>
        <v/>
      </c>
      <c r="C109" s="146"/>
      <c r="D109" s="149" t="str">
        <f>IFERROR(VLOOKUP($C109,[1]Списки!$A$1:$C$3999,3,0),"")</f>
        <v/>
      </c>
      <c r="E109" s="50"/>
      <c r="F109" s="34" t="str">
        <f>VLOOKUP(F$11,[1]Графік!$A$5:$C$32,3,0)</f>
        <v>Р</v>
      </c>
      <c r="G109" s="65" t="str">
        <f>VLOOKUP(G$11,[1]Графік!$A$5:$C$32,3,0)</f>
        <v>Р</v>
      </c>
      <c r="H109" s="65" t="str">
        <f>VLOOKUP(H$11,[1]Графік!$A$5:$C$32,3,0)</f>
        <v>ВВ</v>
      </c>
      <c r="I109" s="65" t="str">
        <f>VLOOKUP(I$11,[1]Графік!$A$5:$C$32,3,0)</f>
        <v>ВВ</v>
      </c>
      <c r="J109" s="65" t="str">
        <f>VLOOKUP(J$11,[1]Графік!$A$5:$C$32,3,0)</f>
        <v>Р</v>
      </c>
      <c r="K109" s="65" t="str">
        <f>VLOOKUP(K$11,[1]Графік!$A$5:$C$32,3,0)</f>
        <v>Р</v>
      </c>
      <c r="L109" s="65" t="str">
        <f>VLOOKUP(L$11,[1]Графік!$A$5:$C$32,3,0)</f>
        <v>Р</v>
      </c>
      <c r="M109" s="65" t="str">
        <f>VLOOKUP(M$11,[1]Графік!$A$5:$C$32,3,0)</f>
        <v>Р</v>
      </c>
      <c r="N109" s="65" t="str">
        <f>VLOOKUP(N$11,[1]Графік!$A$5:$C$32,3,0)</f>
        <v>ВВ</v>
      </c>
      <c r="O109" s="65" t="str">
        <f>VLOOKUP(O$11,[1]Графік!$A$5:$C$32,3,0)</f>
        <v>ВВ</v>
      </c>
      <c r="P109" s="65" t="str">
        <f>VLOOKUP(P$11,[1]Графік!$A$5:$C$32,3,0)</f>
        <v>Р</v>
      </c>
      <c r="Q109" s="65" t="str">
        <f>VLOOKUP(Q$11,[1]Графік!$A$5:$C$32,3,0)</f>
        <v>Р</v>
      </c>
      <c r="R109" s="65" t="str">
        <f>VLOOKUP(R$11,[1]Графік!$A$5:$C$32,3,0)</f>
        <v>Р</v>
      </c>
      <c r="S109" s="65" t="str">
        <f>VLOOKUP(S$11,[1]Графік!$A$5:$C$32,3,0)</f>
        <v>Р</v>
      </c>
      <c r="T109" s="65" t="str">
        <f>VLOOKUP(T$11,[1]Графік!$A$5:$C$32,3,0)</f>
        <v>ВВ</v>
      </c>
      <c r="U109" s="65" t="str">
        <f>VLOOKUP(U$11,[1]Графік!$A$5:$C$32,3,0)</f>
        <v>ВВ</v>
      </c>
      <c r="V109" s="65" t="str">
        <f>VLOOKUP(V$11,[1]Графік!$A$5:$C$32,3,0)</f>
        <v>Р</v>
      </c>
      <c r="W109" s="65" t="str">
        <f>VLOOKUP(W$11,[1]Графік!$A$5:$C$32,3,0)</f>
        <v>Р</v>
      </c>
      <c r="X109" s="65" t="str">
        <f>VLOOKUP(X$11,[1]Графік!$A$5:$C$32,3,0)</f>
        <v>Р</v>
      </c>
      <c r="Y109" s="65" t="str">
        <f>VLOOKUP(Y$11,[1]Графік!$A$5:$C$32,3,0)</f>
        <v>Р</v>
      </c>
      <c r="Z109" s="65" t="str">
        <f>VLOOKUP(Z$11,[1]Графік!$A$5:$C$32,3,0)</f>
        <v>ВВ</v>
      </c>
      <c r="AA109" s="65" t="str">
        <f>VLOOKUP(AA$11,[1]Графік!$A$5:$C$32,3,0)</f>
        <v>ВВ</v>
      </c>
      <c r="AB109" s="65" t="str">
        <f>VLOOKUP(AB$11,[1]Графік!$A$5:$C$32,3,0)</f>
        <v>Р</v>
      </c>
      <c r="AC109" s="65" t="str">
        <f>VLOOKUP(AC$11,[1]Графік!$A$5:$C$32,3,0)</f>
        <v>Р</v>
      </c>
      <c r="AD109" s="65" t="str">
        <f>VLOOKUP(AD$11,[1]Графік!$A$5:$C$32,3,0)</f>
        <v>Р</v>
      </c>
      <c r="AE109" s="65" t="str">
        <f>VLOOKUP(AE$11,[1]Графік!$A$5:$C$32,3,0)</f>
        <v>Р</v>
      </c>
      <c r="AF109" s="65" t="str">
        <f>VLOOKUP(AF$11,[1]Графік!$A$5:$C$32,3,0)</f>
        <v>ВВ</v>
      </c>
      <c r="AG109" s="65" t="str">
        <f>VLOOKUP(AG$11,[1]Графік!$A$5:$C$32,3,0)</f>
        <v>ВВ</v>
      </c>
      <c r="AH109" s="65"/>
      <c r="AI109" s="65"/>
      <c r="AJ109" s="66"/>
      <c r="AK109" s="162">
        <f ca="1">SUMIF($F109:$AJ112,"Р",$F110:$AJ110)</f>
        <v>144</v>
      </c>
      <c r="AL109" s="156">
        <f ca="1">SUMIF($F111:$AJ112,"НУ",$F112:$AJ112)</f>
        <v>0</v>
      </c>
      <c r="AM109" s="127">
        <f ca="1">SUMIF(F109:AJ112,"РВ",F110:AJ110)</f>
        <v>0</v>
      </c>
      <c r="AN109" s="130">
        <f ca="1">AK109+AL109+AM109</f>
        <v>144</v>
      </c>
      <c r="AO109" s="133">
        <f ca="1">AK109/8</f>
        <v>18</v>
      </c>
      <c r="AP109" s="136">
        <f>COUNTIF($F109:$AJ112,"=ВВ")</f>
        <v>10</v>
      </c>
      <c r="AQ109" s="136">
        <f>COUNTIF($F109:$AJ112,"=В")</f>
        <v>0</v>
      </c>
      <c r="AR109" s="124">
        <f>COUNTIF($F109:$AJ112,"=НА")</f>
        <v>0</v>
      </c>
      <c r="AS109" s="124">
        <f>COUNTIF(F109:AJ112,"=ТН")</f>
        <v>0</v>
      </c>
      <c r="AT109" s="124">
        <f>COUNTIF($F109:$AJ112,"=ВД")</f>
        <v>0</v>
      </c>
      <c r="AU109" s="124">
        <f>COUNTIF($F109:$AJ112,"=ВП")</f>
        <v>0</v>
      </c>
      <c r="AV109" s="124">
        <f>COUNTIF($F109:$AJ112,"=ДД")</f>
        <v>0</v>
      </c>
      <c r="AW109" s="124">
        <f>COUNTIF($F109:$AJ112,"=П")</f>
        <v>0</v>
      </c>
      <c r="AX109" s="124">
        <f>COUNTIF($F109:$AJ112,"=ПР")</f>
        <v>0</v>
      </c>
      <c r="AY109" s="95">
        <f>COUNTIF($F109:$AJ112,"=І")</f>
        <v>0</v>
      </c>
      <c r="AZ109" s="95">
        <f>COUNTIF($F109:$AJ112,"=НЗ")</f>
        <v>0</v>
      </c>
      <c r="BA109" s="97" t="str">
        <f>IF(C109&gt;1,[1]Графік!$D$36,"")</f>
        <v/>
      </c>
    </row>
    <row r="110" spans="1:53" ht="12.75" customHeight="1" x14ac:dyDescent="0.25">
      <c r="A110" s="141"/>
      <c r="B110" s="144"/>
      <c r="C110" s="147"/>
      <c r="D110" s="150"/>
      <c r="E110" s="51"/>
      <c r="F110" s="38">
        <f t="shared" ref="F110:AG110" si="48">IF(F109="Р",8,"")</f>
        <v>8</v>
      </c>
      <c r="G110" s="39">
        <f t="shared" si="48"/>
        <v>8</v>
      </c>
      <c r="H110" s="70" t="str">
        <f t="shared" si="48"/>
        <v/>
      </c>
      <c r="I110" s="70" t="str">
        <f t="shared" si="48"/>
        <v/>
      </c>
      <c r="J110" s="70">
        <f t="shared" si="48"/>
        <v>8</v>
      </c>
      <c r="K110" s="70">
        <f t="shared" si="48"/>
        <v>8</v>
      </c>
      <c r="L110" s="70">
        <f t="shared" si="48"/>
        <v>8</v>
      </c>
      <c r="M110" s="70">
        <f t="shared" si="48"/>
        <v>8</v>
      </c>
      <c r="N110" s="70" t="str">
        <f t="shared" si="48"/>
        <v/>
      </c>
      <c r="O110" s="70" t="str">
        <f t="shared" si="48"/>
        <v/>
      </c>
      <c r="P110" s="70">
        <f t="shared" si="48"/>
        <v>8</v>
      </c>
      <c r="Q110" s="70">
        <f t="shared" si="48"/>
        <v>8</v>
      </c>
      <c r="R110" s="70">
        <f t="shared" si="48"/>
        <v>8</v>
      </c>
      <c r="S110" s="70">
        <f t="shared" si="48"/>
        <v>8</v>
      </c>
      <c r="T110" s="70" t="str">
        <f t="shared" si="48"/>
        <v/>
      </c>
      <c r="U110" s="70" t="str">
        <f t="shared" si="48"/>
        <v/>
      </c>
      <c r="V110" s="70">
        <f t="shared" si="48"/>
        <v>8</v>
      </c>
      <c r="W110" s="70">
        <f t="shared" si="48"/>
        <v>8</v>
      </c>
      <c r="X110" s="70">
        <f t="shared" si="48"/>
        <v>8</v>
      </c>
      <c r="Y110" s="70">
        <f t="shared" si="48"/>
        <v>8</v>
      </c>
      <c r="Z110" s="70" t="str">
        <f t="shared" si="48"/>
        <v/>
      </c>
      <c r="AA110" s="70" t="str">
        <f t="shared" si="48"/>
        <v/>
      </c>
      <c r="AB110" s="70">
        <f t="shared" si="48"/>
        <v>8</v>
      </c>
      <c r="AC110" s="70">
        <f t="shared" si="48"/>
        <v>8</v>
      </c>
      <c r="AD110" s="70">
        <f t="shared" si="48"/>
        <v>8</v>
      </c>
      <c r="AE110" s="70">
        <f t="shared" si="48"/>
        <v>8</v>
      </c>
      <c r="AF110" s="70" t="str">
        <f t="shared" si="48"/>
        <v/>
      </c>
      <c r="AG110" s="70" t="str">
        <f t="shared" si="48"/>
        <v/>
      </c>
      <c r="AH110" s="39"/>
      <c r="AI110" s="39"/>
      <c r="AJ110" s="40"/>
      <c r="AK110" s="162"/>
      <c r="AL110" s="156"/>
      <c r="AM110" s="127"/>
      <c r="AN110" s="130"/>
      <c r="AO110" s="133"/>
      <c r="AP110" s="136"/>
      <c r="AQ110" s="136"/>
      <c r="AR110" s="124"/>
      <c r="AS110" s="124"/>
      <c r="AT110" s="124"/>
      <c r="AU110" s="124"/>
      <c r="AV110" s="124"/>
      <c r="AW110" s="124"/>
      <c r="AX110" s="124"/>
      <c r="AY110" s="95"/>
      <c r="AZ110" s="95"/>
      <c r="BA110" s="98"/>
    </row>
    <row r="111" spans="1:53" ht="12.75" customHeight="1" x14ac:dyDescent="0.25">
      <c r="A111" s="141"/>
      <c r="B111" s="144"/>
      <c r="C111" s="147"/>
      <c r="D111" s="150"/>
      <c r="E111" s="51"/>
      <c r="F111" s="43" t="str">
        <f t="shared" ref="F111:AG111" si="49">IF(F112&gt;0,"НУ","")</f>
        <v/>
      </c>
      <c r="G111" s="43" t="str">
        <f t="shared" si="49"/>
        <v/>
      </c>
      <c r="H111" s="43" t="str">
        <f t="shared" si="49"/>
        <v/>
      </c>
      <c r="I111" s="43" t="str">
        <f t="shared" si="49"/>
        <v/>
      </c>
      <c r="J111" s="43" t="str">
        <f t="shared" si="49"/>
        <v/>
      </c>
      <c r="K111" s="43" t="str">
        <f t="shared" si="49"/>
        <v/>
      </c>
      <c r="L111" s="43" t="str">
        <f t="shared" si="49"/>
        <v/>
      </c>
      <c r="M111" s="43" t="str">
        <f t="shared" si="49"/>
        <v/>
      </c>
      <c r="N111" s="43" t="str">
        <f t="shared" si="49"/>
        <v/>
      </c>
      <c r="O111" s="43" t="str">
        <f t="shared" si="49"/>
        <v/>
      </c>
      <c r="P111" s="43" t="str">
        <f t="shared" si="49"/>
        <v/>
      </c>
      <c r="Q111" s="43" t="str">
        <f t="shared" si="49"/>
        <v/>
      </c>
      <c r="R111" s="43" t="str">
        <f t="shared" si="49"/>
        <v/>
      </c>
      <c r="S111" s="43" t="str">
        <f t="shared" si="49"/>
        <v/>
      </c>
      <c r="T111" s="43" t="str">
        <f t="shared" si="49"/>
        <v/>
      </c>
      <c r="U111" s="43" t="str">
        <f t="shared" si="49"/>
        <v/>
      </c>
      <c r="V111" s="43" t="str">
        <f t="shared" si="49"/>
        <v/>
      </c>
      <c r="W111" s="43" t="str">
        <f t="shared" si="49"/>
        <v/>
      </c>
      <c r="X111" s="43" t="str">
        <f t="shared" si="49"/>
        <v/>
      </c>
      <c r="Y111" s="43" t="str">
        <f t="shared" si="49"/>
        <v/>
      </c>
      <c r="Z111" s="43" t="str">
        <f t="shared" si="49"/>
        <v/>
      </c>
      <c r="AA111" s="43" t="str">
        <f t="shared" si="49"/>
        <v/>
      </c>
      <c r="AB111" s="43" t="str">
        <f t="shared" si="49"/>
        <v/>
      </c>
      <c r="AC111" s="43" t="str">
        <f t="shared" si="49"/>
        <v/>
      </c>
      <c r="AD111" s="43" t="str">
        <f t="shared" si="49"/>
        <v/>
      </c>
      <c r="AE111" s="43" t="str">
        <f t="shared" si="49"/>
        <v/>
      </c>
      <c r="AF111" s="43" t="str">
        <f t="shared" si="49"/>
        <v/>
      </c>
      <c r="AG111" s="43" t="str">
        <f t="shared" si="49"/>
        <v/>
      </c>
      <c r="AH111" s="43"/>
      <c r="AI111" s="43"/>
      <c r="AJ111" s="71"/>
      <c r="AK111" s="162"/>
      <c r="AL111" s="156"/>
      <c r="AM111" s="127"/>
      <c r="AN111" s="130"/>
      <c r="AO111" s="133"/>
      <c r="AP111" s="136"/>
      <c r="AQ111" s="136"/>
      <c r="AR111" s="124"/>
      <c r="AS111" s="124"/>
      <c r="AT111" s="124"/>
      <c r="AU111" s="124"/>
      <c r="AV111" s="124"/>
      <c r="AW111" s="124"/>
      <c r="AX111" s="124"/>
      <c r="AY111" s="95"/>
      <c r="AZ111" s="95"/>
      <c r="BA111" s="98"/>
    </row>
    <row r="112" spans="1:53" ht="13.5" customHeight="1" thickBot="1" x14ac:dyDescent="0.3">
      <c r="A112" s="142"/>
      <c r="B112" s="145"/>
      <c r="C112" s="148"/>
      <c r="D112" s="151"/>
      <c r="E112" s="52"/>
      <c r="F112" s="47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9"/>
      <c r="AK112" s="163"/>
      <c r="AL112" s="157"/>
      <c r="AM112" s="128"/>
      <c r="AN112" s="131"/>
      <c r="AO112" s="134"/>
      <c r="AP112" s="137"/>
      <c r="AQ112" s="137"/>
      <c r="AR112" s="125"/>
      <c r="AS112" s="125"/>
      <c r="AT112" s="125"/>
      <c r="AU112" s="125"/>
      <c r="AV112" s="125"/>
      <c r="AW112" s="125"/>
      <c r="AX112" s="125"/>
      <c r="AY112" s="96"/>
      <c r="AZ112" s="96"/>
      <c r="BA112" s="99"/>
    </row>
    <row r="113" spans="1:53" ht="12.75" customHeight="1" x14ac:dyDescent="0.25">
      <c r="A113" s="140">
        <v>26</v>
      </c>
      <c r="B113" s="143" t="str">
        <f>IFERROR(VLOOKUP($C113,[1]Списки!$A$1:$C$3999,2,0),"")</f>
        <v/>
      </c>
      <c r="C113" s="146"/>
      <c r="D113" s="149" t="str">
        <f>IFERROR(VLOOKUP($C113,[1]Списки!$A$1:$C$3999,3,0),"")</f>
        <v/>
      </c>
      <c r="E113" s="50"/>
      <c r="F113" s="34" t="str">
        <f>VLOOKUP(F$11,[1]Графік!$A$5:$C$32,3,0)</f>
        <v>Р</v>
      </c>
      <c r="G113" s="65" t="str">
        <f>VLOOKUP(G$11,[1]Графік!$A$5:$C$32,3,0)</f>
        <v>Р</v>
      </c>
      <c r="H113" s="65" t="str">
        <f>VLOOKUP(H$11,[1]Графік!$A$5:$C$32,3,0)</f>
        <v>ВВ</v>
      </c>
      <c r="I113" s="65" t="str">
        <f>VLOOKUP(I$11,[1]Графік!$A$5:$C$32,3,0)</f>
        <v>ВВ</v>
      </c>
      <c r="J113" s="65" t="str">
        <f>VLOOKUP(J$11,[1]Графік!$A$5:$C$32,3,0)</f>
        <v>Р</v>
      </c>
      <c r="K113" s="65" t="str">
        <f>VLOOKUP(K$11,[1]Графік!$A$5:$C$32,3,0)</f>
        <v>Р</v>
      </c>
      <c r="L113" s="65" t="str">
        <f>VLOOKUP(L$11,[1]Графік!$A$5:$C$32,3,0)</f>
        <v>Р</v>
      </c>
      <c r="M113" s="65" t="str">
        <f>VLOOKUP(M$11,[1]Графік!$A$5:$C$32,3,0)</f>
        <v>Р</v>
      </c>
      <c r="N113" s="65" t="str">
        <f>VLOOKUP(N$11,[1]Графік!$A$5:$C$32,3,0)</f>
        <v>ВВ</v>
      </c>
      <c r="O113" s="65" t="str">
        <f>VLOOKUP(O$11,[1]Графік!$A$5:$C$32,3,0)</f>
        <v>ВВ</v>
      </c>
      <c r="P113" s="65" t="str">
        <f>VLOOKUP(P$11,[1]Графік!$A$5:$C$32,3,0)</f>
        <v>Р</v>
      </c>
      <c r="Q113" s="65" t="str">
        <f>VLOOKUP(Q$11,[1]Графік!$A$5:$C$32,3,0)</f>
        <v>Р</v>
      </c>
      <c r="R113" s="65" t="str">
        <f>VLOOKUP(R$11,[1]Графік!$A$5:$C$32,3,0)</f>
        <v>Р</v>
      </c>
      <c r="S113" s="65" t="str">
        <f>VLOOKUP(S$11,[1]Графік!$A$5:$C$32,3,0)</f>
        <v>Р</v>
      </c>
      <c r="T113" s="65" t="str">
        <f>VLOOKUP(T$11,[1]Графік!$A$5:$C$32,3,0)</f>
        <v>ВВ</v>
      </c>
      <c r="U113" s="65" t="str">
        <f>VLOOKUP(U$11,[1]Графік!$A$5:$C$32,3,0)</f>
        <v>ВВ</v>
      </c>
      <c r="V113" s="65" t="str">
        <f>VLOOKUP(V$11,[1]Графік!$A$5:$C$32,3,0)</f>
        <v>Р</v>
      </c>
      <c r="W113" s="65" t="str">
        <f>VLOOKUP(W$11,[1]Графік!$A$5:$C$32,3,0)</f>
        <v>Р</v>
      </c>
      <c r="X113" s="65" t="str">
        <f>VLOOKUP(X$11,[1]Графік!$A$5:$C$32,3,0)</f>
        <v>Р</v>
      </c>
      <c r="Y113" s="65" t="str">
        <f>VLOOKUP(Y$11,[1]Графік!$A$5:$C$32,3,0)</f>
        <v>Р</v>
      </c>
      <c r="Z113" s="65" t="str">
        <f>VLOOKUP(Z$11,[1]Графік!$A$5:$C$32,3,0)</f>
        <v>ВВ</v>
      </c>
      <c r="AA113" s="65" t="str">
        <f>VLOOKUP(AA$11,[1]Графік!$A$5:$C$32,3,0)</f>
        <v>ВВ</v>
      </c>
      <c r="AB113" s="65" t="str">
        <f>VLOOKUP(AB$11,[1]Графік!$A$5:$C$32,3,0)</f>
        <v>Р</v>
      </c>
      <c r="AC113" s="65" t="str">
        <f>VLOOKUP(AC$11,[1]Графік!$A$5:$C$32,3,0)</f>
        <v>Р</v>
      </c>
      <c r="AD113" s="65" t="str">
        <f>VLOOKUP(AD$11,[1]Графік!$A$5:$C$32,3,0)</f>
        <v>Р</v>
      </c>
      <c r="AE113" s="65" t="str">
        <f>VLOOKUP(AE$11,[1]Графік!$A$5:$C$32,3,0)</f>
        <v>Р</v>
      </c>
      <c r="AF113" s="65" t="str">
        <f>VLOOKUP(AF$11,[1]Графік!$A$5:$C$32,3,0)</f>
        <v>ВВ</v>
      </c>
      <c r="AG113" s="65" t="str">
        <f>VLOOKUP(AG$11,[1]Графік!$A$5:$C$32,3,0)</f>
        <v>ВВ</v>
      </c>
      <c r="AH113" s="65"/>
      <c r="AI113" s="65"/>
      <c r="AJ113" s="66"/>
      <c r="AK113" s="162">
        <f ca="1">SUMIF($F113:$AJ116,"Р",$F114:$AJ114)</f>
        <v>144</v>
      </c>
      <c r="AL113" s="156">
        <f ca="1">SUMIF($F115:$AJ116,"НУ",$F116:$AJ116)</f>
        <v>0</v>
      </c>
      <c r="AM113" s="127">
        <f ca="1">SUMIF(F113:AJ116,"РВ",F114:AJ114)</f>
        <v>0</v>
      </c>
      <c r="AN113" s="130">
        <f ca="1">AK113+AL113+AM113</f>
        <v>144</v>
      </c>
      <c r="AO113" s="133">
        <f ca="1">AK113/8</f>
        <v>18</v>
      </c>
      <c r="AP113" s="136">
        <f>COUNTIF($F113:$AJ116,"=ВВ")</f>
        <v>10</v>
      </c>
      <c r="AQ113" s="136">
        <f>COUNTIF($F113:$AJ116,"=В")</f>
        <v>0</v>
      </c>
      <c r="AR113" s="124">
        <f>COUNTIF($F113:$AJ116,"=НА")</f>
        <v>0</v>
      </c>
      <c r="AS113" s="124">
        <f>COUNTIF(F113:AJ116,"=ТН")</f>
        <v>0</v>
      </c>
      <c r="AT113" s="124">
        <f>COUNTIF($F113:$AJ116,"=ВД")</f>
        <v>0</v>
      </c>
      <c r="AU113" s="124">
        <f>COUNTIF($F113:$AJ116,"=ВП")</f>
        <v>0</v>
      </c>
      <c r="AV113" s="124">
        <f>COUNTIF($F113:$AJ116,"=ДД")</f>
        <v>0</v>
      </c>
      <c r="AW113" s="124">
        <f>COUNTIF($F113:$AJ116,"=П")</f>
        <v>0</v>
      </c>
      <c r="AX113" s="124">
        <f>COUNTIF($F113:$AJ116,"=ПР")</f>
        <v>0</v>
      </c>
      <c r="AY113" s="95">
        <f>COUNTIF($F113:$AJ116,"=І")</f>
        <v>0</v>
      </c>
      <c r="AZ113" s="95">
        <f>COUNTIF($F113:$AJ116,"=НЗ")</f>
        <v>0</v>
      </c>
      <c r="BA113" s="97" t="str">
        <f>IF(C113&gt;1,[1]Графік!$D$36,"")</f>
        <v/>
      </c>
    </row>
    <row r="114" spans="1:53" ht="12.75" customHeight="1" x14ac:dyDescent="0.25">
      <c r="A114" s="141"/>
      <c r="B114" s="144"/>
      <c r="C114" s="147"/>
      <c r="D114" s="150"/>
      <c r="E114" s="51"/>
      <c r="F114" s="38">
        <f t="shared" ref="F114:AG114" si="50">IF(F113="Р",8,"")</f>
        <v>8</v>
      </c>
      <c r="G114" s="39">
        <f t="shared" si="50"/>
        <v>8</v>
      </c>
      <c r="H114" s="70" t="str">
        <f t="shared" si="50"/>
        <v/>
      </c>
      <c r="I114" s="70" t="str">
        <f t="shared" si="50"/>
        <v/>
      </c>
      <c r="J114" s="70">
        <f t="shared" si="50"/>
        <v>8</v>
      </c>
      <c r="K114" s="70">
        <f t="shared" si="50"/>
        <v>8</v>
      </c>
      <c r="L114" s="70">
        <f t="shared" si="50"/>
        <v>8</v>
      </c>
      <c r="M114" s="70">
        <f t="shared" si="50"/>
        <v>8</v>
      </c>
      <c r="N114" s="70" t="str">
        <f t="shared" si="50"/>
        <v/>
      </c>
      <c r="O114" s="70" t="str">
        <f t="shared" si="50"/>
        <v/>
      </c>
      <c r="P114" s="70">
        <f t="shared" si="50"/>
        <v>8</v>
      </c>
      <c r="Q114" s="70">
        <f t="shared" si="50"/>
        <v>8</v>
      </c>
      <c r="R114" s="70">
        <f t="shared" si="50"/>
        <v>8</v>
      </c>
      <c r="S114" s="70">
        <f t="shared" si="50"/>
        <v>8</v>
      </c>
      <c r="T114" s="70" t="str">
        <f t="shared" si="50"/>
        <v/>
      </c>
      <c r="U114" s="70" t="str">
        <f t="shared" si="50"/>
        <v/>
      </c>
      <c r="V114" s="70">
        <f t="shared" si="50"/>
        <v>8</v>
      </c>
      <c r="W114" s="70">
        <f t="shared" si="50"/>
        <v>8</v>
      </c>
      <c r="X114" s="70">
        <f t="shared" si="50"/>
        <v>8</v>
      </c>
      <c r="Y114" s="70">
        <f t="shared" si="50"/>
        <v>8</v>
      </c>
      <c r="Z114" s="70" t="str">
        <f t="shared" si="50"/>
        <v/>
      </c>
      <c r="AA114" s="70" t="str">
        <f t="shared" si="50"/>
        <v/>
      </c>
      <c r="AB114" s="70">
        <f t="shared" si="50"/>
        <v>8</v>
      </c>
      <c r="AC114" s="70">
        <f t="shared" si="50"/>
        <v>8</v>
      </c>
      <c r="AD114" s="70">
        <f t="shared" si="50"/>
        <v>8</v>
      </c>
      <c r="AE114" s="70">
        <f t="shared" si="50"/>
        <v>8</v>
      </c>
      <c r="AF114" s="70" t="str">
        <f t="shared" si="50"/>
        <v/>
      </c>
      <c r="AG114" s="70" t="str">
        <f t="shared" si="50"/>
        <v/>
      </c>
      <c r="AH114" s="39"/>
      <c r="AI114" s="39"/>
      <c r="AJ114" s="40"/>
      <c r="AK114" s="162"/>
      <c r="AL114" s="156"/>
      <c r="AM114" s="127"/>
      <c r="AN114" s="130"/>
      <c r="AO114" s="133"/>
      <c r="AP114" s="136"/>
      <c r="AQ114" s="136"/>
      <c r="AR114" s="124"/>
      <c r="AS114" s="124"/>
      <c r="AT114" s="124"/>
      <c r="AU114" s="124"/>
      <c r="AV114" s="124"/>
      <c r="AW114" s="124"/>
      <c r="AX114" s="124"/>
      <c r="AY114" s="95"/>
      <c r="AZ114" s="95"/>
      <c r="BA114" s="98"/>
    </row>
    <row r="115" spans="1:53" ht="12.75" customHeight="1" x14ac:dyDescent="0.25">
      <c r="A115" s="141"/>
      <c r="B115" s="144"/>
      <c r="C115" s="147"/>
      <c r="D115" s="150"/>
      <c r="E115" s="51"/>
      <c r="F115" s="43" t="str">
        <f t="shared" ref="F115:AG115" si="51">IF(F116&gt;0,"НУ","")</f>
        <v/>
      </c>
      <c r="G115" s="43" t="str">
        <f t="shared" si="51"/>
        <v/>
      </c>
      <c r="H115" s="43" t="str">
        <f t="shared" si="51"/>
        <v/>
      </c>
      <c r="I115" s="43" t="str">
        <f t="shared" si="51"/>
        <v/>
      </c>
      <c r="J115" s="43" t="str">
        <f t="shared" si="51"/>
        <v/>
      </c>
      <c r="K115" s="43" t="str">
        <f t="shared" si="51"/>
        <v/>
      </c>
      <c r="L115" s="43" t="str">
        <f t="shared" si="51"/>
        <v/>
      </c>
      <c r="M115" s="43" t="str">
        <f t="shared" si="51"/>
        <v/>
      </c>
      <c r="N115" s="43" t="str">
        <f t="shared" si="51"/>
        <v/>
      </c>
      <c r="O115" s="43" t="str">
        <f t="shared" si="51"/>
        <v/>
      </c>
      <c r="P115" s="43" t="str">
        <f t="shared" si="51"/>
        <v/>
      </c>
      <c r="Q115" s="43" t="str">
        <f t="shared" si="51"/>
        <v/>
      </c>
      <c r="R115" s="43" t="str">
        <f t="shared" si="51"/>
        <v/>
      </c>
      <c r="S115" s="43" t="str">
        <f t="shared" si="51"/>
        <v/>
      </c>
      <c r="T115" s="43" t="str">
        <f t="shared" si="51"/>
        <v/>
      </c>
      <c r="U115" s="43" t="str">
        <f t="shared" si="51"/>
        <v/>
      </c>
      <c r="V115" s="43" t="str">
        <f t="shared" si="51"/>
        <v/>
      </c>
      <c r="W115" s="43" t="str">
        <f t="shared" si="51"/>
        <v/>
      </c>
      <c r="X115" s="43" t="str">
        <f t="shared" si="51"/>
        <v/>
      </c>
      <c r="Y115" s="43" t="str">
        <f t="shared" si="51"/>
        <v/>
      </c>
      <c r="Z115" s="43" t="str">
        <f t="shared" si="51"/>
        <v/>
      </c>
      <c r="AA115" s="43" t="str">
        <f t="shared" si="51"/>
        <v/>
      </c>
      <c r="AB115" s="43" t="str">
        <f t="shared" si="51"/>
        <v/>
      </c>
      <c r="AC115" s="43" t="str">
        <f t="shared" si="51"/>
        <v/>
      </c>
      <c r="AD115" s="43" t="str">
        <f t="shared" si="51"/>
        <v/>
      </c>
      <c r="AE115" s="43" t="str">
        <f t="shared" si="51"/>
        <v/>
      </c>
      <c r="AF115" s="43" t="str">
        <f t="shared" si="51"/>
        <v/>
      </c>
      <c r="AG115" s="43" t="str">
        <f t="shared" si="51"/>
        <v/>
      </c>
      <c r="AH115" s="43"/>
      <c r="AI115" s="43"/>
      <c r="AJ115" s="71"/>
      <c r="AK115" s="162"/>
      <c r="AL115" s="156"/>
      <c r="AM115" s="127"/>
      <c r="AN115" s="130"/>
      <c r="AO115" s="133"/>
      <c r="AP115" s="136"/>
      <c r="AQ115" s="136"/>
      <c r="AR115" s="124"/>
      <c r="AS115" s="124"/>
      <c r="AT115" s="124"/>
      <c r="AU115" s="124"/>
      <c r="AV115" s="124"/>
      <c r="AW115" s="124"/>
      <c r="AX115" s="124"/>
      <c r="AY115" s="95"/>
      <c r="AZ115" s="95"/>
      <c r="BA115" s="98"/>
    </row>
    <row r="116" spans="1:53" ht="13.5" customHeight="1" thickBot="1" x14ac:dyDescent="0.3">
      <c r="A116" s="142"/>
      <c r="B116" s="145"/>
      <c r="C116" s="148"/>
      <c r="D116" s="151"/>
      <c r="E116" s="52"/>
      <c r="F116" s="47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9"/>
      <c r="AK116" s="163"/>
      <c r="AL116" s="157"/>
      <c r="AM116" s="128"/>
      <c r="AN116" s="131"/>
      <c r="AO116" s="134"/>
      <c r="AP116" s="137"/>
      <c r="AQ116" s="137"/>
      <c r="AR116" s="125"/>
      <c r="AS116" s="125"/>
      <c r="AT116" s="125"/>
      <c r="AU116" s="125"/>
      <c r="AV116" s="125"/>
      <c r="AW116" s="125"/>
      <c r="AX116" s="125"/>
      <c r="AY116" s="96"/>
      <c r="AZ116" s="96"/>
      <c r="BA116" s="99"/>
    </row>
    <row r="117" spans="1:53" ht="12.75" customHeight="1" x14ac:dyDescent="0.25">
      <c r="A117" s="140">
        <v>27</v>
      </c>
      <c r="B117" s="143" t="str">
        <f>IFERROR(VLOOKUP($C117,[1]Списки!$A$1:$C$3999,2,0),"")</f>
        <v/>
      </c>
      <c r="C117" s="146"/>
      <c r="D117" s="149" t="str">
        <f>IFERROR(VLOOKUP($C117,[1]Списки!$A$1:$C$3999,3,0),"")</f>
        <v/>
      </c>
      <c r="E117" s="50"/>
      <c r="F117" s="34" t="str">
        <f>VLOOKUP(F$11,[1]Графік!$A$5:$C$32,3,0)</f>
        <v>Р</v>
      </c>
      <c r="G117" s="65" t="str">
        <f>VLOOKUP(G$11,[1]Графік!$A$5:$C$32,3,0)</f>
        <v>Р</v>
      </c>
      <c r="H117" s="65" t="str">
        <f>VLOOKUP(H$11,[1]Графік!$A$5:$C$32,3,0)</f>
        <v>ВВ</v>
      </c>
      <c r="I117" s="65" t="str">
        <f>VLOOKUP(I$11,[1]Графік!$A$5:$C$32,3,0)</f>
        <v>ВВ</v>
      </c>
      <c r="J117" s="65" t="str">
        <f>VLOOKUP(J$11,[1]Графік!$A$5:$C$32,3,0)</f>
        <v>Р</v>
      </c>
      <c r="K117" s="65" t="str">
        <f>VLOOKUP(K$11,[1]Графік!$A$5:$C$32,3,0)</f>
        <v>Р</v>
      </c>
      <c r="L117" s="65" t="str">
        <f>VLOOKUP(L$11,[1]Графік!$A$5:$C$32,3,0)</f>
        <v>Р</v>
      </c>
      <c r="M117" s="65" t="str">
        <f>VLOOKUP(M$11,[1]Графік!$A$5:$C$32,3,0)</f>
        <v>Р</v>
      </c>
      <c r="N117" s="65" t="str">
        <f>VLOOKUP(N$11,[1]Графік!$A$5:$C$32,3,0)</f>
        <v>ВВ</v>
      </c>
      <c r="O117" s="65" t="str">
        <f>VLOOKUP(O$11,[1]Графік!$A$5:$C$32,3,0)</f>
        <v>ВВ</v>
      </c>
      <c r="P117" s="65" t="str">
        <f>VLOOKUP(P$11,[1]Графік!$A$5:$C$32,3,0)</f>
        <v>Р</v>
      </c>
      <c r="Q117" s="65" t="str">
        <f>VLOOKUP(Q$11,[1]Графік!$A$5:$C$32,3,0)</f>
        <v>Р</v>
      </c>
      <c r="R117" s="65" t="str">
        <f>VLOOKUP(R$11,[1]Графік!$A$5:$C$32,3,0)</f>
        <v>Р</v>
      </c>
      <c r="S117" s="65" t="str">
        <f>VLOOKUP(S$11,[1]Графік!$A$5:$C$32,3,0)</f>
        <v>Р</v>
      </c>
      <c r="T117" s="65" t="str">
        <f>VLOOKUP(T$11,[1]Графік!$A$5:$C$32,3,0)</f>
        <v>ВВ</v>
      </c>
      <c r="U117" s="65" t="str">
        <f>VLOOKUP(U$11,[1]Графік!$A$5:$C$32,3,0)</f>
        <v>ВВ</v>
      </c>
      <c r="V117" s="65" t="str">
        <f>VLOOKUP(V$11,[1]Графік!$A$5:$C$32,3,0)</f>
        <v>Р</v>
      </c>
      <c r="W117" s="65" t="str">
        <f>VLOOKUP(W$11,[1]Графік!$A$5:$C$32,3,0)</f>
        <v>Р</v>
      </c>
      <c r="X117" s="65" t="str">
        <f>VLOOKUP(X$11,[1]Графік!$A$5:$C$32,3,0)</f>
        <v>Р</v>
      </c>
      <c r="Y117" s="65" t="str">
        <f>VLOOKUP(Y$11,[1]Графік!$A$5:$C$32,3,0)</f>
        <v>Р</v>
      </c>
      <c r="Z117" s="65" t="str">
        <f>VLOOKUP(Z$11,[1]Графік!$A$5:$C$32,3,0)</f>
        <v>ВВ</v>
      </c>
      <c r="AA117" s="65" t="str">
        <f>VLOOKUP(AA$11,[1]Графік!$A$5:$C$32,3,0)</f>
        <v>ВВ</v>
      </c>
      <c r="AB117" s="65" t="str">
        <f>VLOOKUP(AB$11,[1]Графік!$A$5:$C$32,3,0)</f>
        <v>Р</v>
      </c>
      <c r="AC117" s="65" t="str">
        <f>VLOOKUP(AC$11,[1]Графік!$A$5:$C$32,3,0)</f>
        <v>Р</v>
      </c>
      <c r="AD117" s="65" t="str">
        <f>VLOOKUP(AD$11,[1]Графік!$A$5:$C$32,3,0)</f>
        <v>Р</v>
      </c>
      <c r="AE117" s="65" t="str">
        <f>VLOOKUP(AE$11,[1]Графік!$A$5:$C$32,3,0)</f>
        <v>Р</v>
      </c>
      <c r="AF117" s="65" t="str">
        <f>VLOOKUP(AF$11,[1]Графік!$A$5:$C$32,3,0)</f>
        <v>ВВ</v>
      </c>
      <c r="AG117" s="65" t="str">
        <f>VLOOKUP(AG$11,[1]Графік!$A$5:$C$32,3,0)</f>
        <v>ВВ</v>
      </c>
      <c r="AH117" s="65"/>
      <c r="AI117" s="65"/>
      <c r="AJ117" s="66"/>
      <c r="AK117" s="162">
        <f ca="1">SUMIF($F117:$AJ120,"Р",$F118:$AJ118)</f>
        <v>144</v>
      </c>
      <c r="AL117" s="156">
        <f ca="1">SUMIF($F119:$AJ120,"НУ",$F120:$AJ120)</f>
        <v>0</v>
      </c>
      <c r="AM117" s="127">
        <f ca="1">SUMIF(F117:AJ120,"РВ",F118:AJ118)</f>
        <v>0</v>
      </c>
      <c r="AN117" s="130">
        <f ca="1">AK117+AL117+AM117</f>
        <v>144</v>
      </c>
      <c r="AO117" s="133">
        <f ca="1">AK117/8</f>
        <v>18</v>
      </c>
      <c r="AP117" s="136">
        <f>COUNTIF($F117:$AJ120,"=ВВ")</f>
        <v>10</v>
      </c>
      <c r="AQ117" s="136">
        <f>COUNTIF($F117:$AJ120,"=В")</f>
        <v>0</v>
      </c>
      <c r="AR117" s="124">
        <f>COUNTIF($F117:$AJ120,"=НА")</f>
        <v>0</v>
      </c>
      <c r="AS117" s="124">
        <f>COUNTIF(F117:AJ120,"=ТН")</f>
        <v>0</v>
      </c>
      <c r="AT117" s="124">
        <f>COUNTIF($F117:$AJ120,"=ВД")</f>
        <v>0</v>
      </c>
      <c r="AU117" s="124">
        <f>COUNTIF($F117:$AJ120,"=ВП")</f>
        <v>0</v>
      </c>
      <c r="AV117" s="124">
        <f>COUNTIF($F117:$AJ120,"=ДД")</f>
        <v>0</v>
      </c>
      <c r="AW117" s="124">
        <f>COUNTIF($F117:$AJ120,"=П")</f>
        <v>0</v>
      </c>
      <c r="AX117" s="124">
        <f>COUNTIF($F117:$AJ120,"=ПР")</f>
        <v>0</v>
      </c>
      <c r="AY117" s="95">
        <f>COUNTIF($F117:$AJ120,"=І")</f>
        <v>0</v>
      </c>
      <c r="AZ117" s="95">
        <f>COUNTIF($F117:$AJ120,"=НЗ")</f>
        <v>0</v>
      </c>
      <c r="BA117" s="97" t="str">
        <f>IF(C117&gt;1,[1]Графік!$D$36,"")</f>
        <v/>
      </c>
    </row>
    <row r="118" spans="1:53" ht="12.75" customHeight="1" x14ac:dyDescent="0.25">
      <c r="A118" s="141"/>
      <c r="B118" s="144"/>
      <c r="C118" s="147"/>
      <c r="D118" s="150"/>
      <c r="E118" s="51"/>
      <c r="F118" s="38">
        <f t="shared" ref="F118:AG118" si="52">IF(F117="Р",8,"")</f>
        <v>8</v>
      </c>
      <c r="G118" s="39">
        <f t="shared" si="52"/>
        <v>8</v>
      </c>
      <c r="H118" s="70" t="str">
        <f t="shared" si="52"/>
        <v/>
      </c>
      <c r="I118" s="70" t="str">
        <f t="shared" si="52"/>
        <v/>
      </c>
      <c r="J118" s="70">
        <f t="shared" si="52"/>
        <v>8</v>
      </c>
      <c r="K118" s="70">
        <f t="shared" si="52"/>
        <v>8</v>
      </c>
      <c r="L118" s="70">
        <f t="shared" si="52"/>
        <v>8</v>
      </c>
      <c r="M118" s="70">
        <f t="shared" si="52"/>
        <v>8</v>
      </c>
      <c r="N118" s="70" t="str">
        <f t="shared" si="52"/>
        <v/>
      </c>
      <c r="O118" s="70" t="str">
        <f t="shared" si="52"/>
        <v/>
      </c>
      <c r="P118" s="70">
        <f t="shared" si="52"/>
        <v>8</v>
      </c>
      <c r="Q118" s="70">
        <f t="shared" si="52"/>
        <v>8</v>
      </c>
      <c r="R118" s="70">
        <f t="shared" si="52"/>
        <v>8</v>
      </c>
      <c r="S118" s="70">
        <f t="shared" si="52"/>
        <v>8</v>
      </c>
      <c r="T118" s="70" t="str">
        <f t="shared" si="52"/>
        <v/>
      </c>
      <c r="U118" s="70" t="str">
        <f t="shared" si="52"/>
        <v/>
      </c>
      <c r="V118" s="70">
        <f t="shared" si="52"/>
        <v>8</v>
      </c>
      <c r="W118" s="70">
        <f t="shared" si="52"/>
        <v>8</v>
      </c>
      <c r="X118" s="70">
        <f t="shared" si="52"/>
        <v>8</v>
      </c>
      <c r="Y118" s="70">
        <f t="shared" si="52"/>
        <v>8</v>
      </c>
      <c r="Z118" s="70" t="str">
        <f t="shared" si="52"/>
        <v/>
      </c>
      <c r="AA118" s="70" t="str">
        <f t="shared" si="52"/>
        <v/>
      </c>
      <c r="AB118" s="70">
        <f t="shared" si="52"/>
        <v>8</v>
      </c>
      <c r="AC118" s="70">
        <f t="shared" si="52"/>
        <v>8</v>
      </c>
      <c r="AD118" s="70">
        <f t="shared" si="52"/>
        <v>8</v>
      </c>
      <c r="AE118" s="70">
        <f t="shared" si="52"/>
        <v>8</v>
      </c>
      <c r="AF118" s="70" t="str">
        <f t="shared" si="52"/>
        <v/>
      </c>
      <c r="AG118" s="70" t="str">
        <f t="shared" si="52"/>
        <v/>
      </c>
      <c r="AH118" s="39"/>
      <c r="AI118" s="39"/>
      <c r="AJ118" s="40"/>
      <c r="AK118" s="162"/>
      <c r="AL118" s="156"/>
      <c r="AM118" s="127"/>
      <c r="AN118" s="130"/>
      <c r="AO118" s="133"/>
      <c r="AP118" s="136"/>
      <c r="AQ118" s="136"/>
      <c r="AR118" s="124"/>
      <c r="AS118" s="124"/>
      <c r="AT118" s="124"/>
      <c r="AU118" s="124"/>
      <c r="AV118" s="124"/>
      <c r="AW118" s="124"/>
      <c r="AX118" s="124"/>
      <c r="AY118" s="95"/>
      <c r="AZ118" s="95"/>
      <c r="BA118" s="98"/>
    </row>
    <row r="119" spans="1:53" ht="12.75" customHeight="1" x14ac:dyDescent="0.25">
      <c r="A119" s="141"/>
      <c r="B119" s="144"/>
      <c r="C119" s="147"/>
      <c r="D119" s="150"/>
      <c r="E119" s="51"/>
      <c r="F119" s="43" t="str">
        <f t="shared" ref="F119:AG119" si="53">IF(F120&gt;0,"НУ","")</f>
        <v/>
      </c>
      <c r="G119" s="43" t="str">
        <f t="shared" si="53"/>
        <v/>
      </c>
      <c r="H119" s="43" t="str">
        <f t="shared" si="53"/>
        <v/>
      </c>
      <c r="I119" s="43" t="str">
        <f t="shared" si="53"/>
        <v/>
      </c>
      <c r="J119" s="43" t="str">
        <f t="shared" si="53"/>
        <v/>
      </c>
      <c r="K119" s="43" t="str">
        <f t="shared" si="53"/>
        <v/>
      </c>
      <c r="L119" s="43" t="str">
        <f t="shared" si="53"/>
        <v/>
      </c>
      <c r="M119" s="43" t="str">
        <f t="shared" si="53"/>
        <v/>
      </c>
      <c r="N119" s="43" t="str">
        <f t="shared" si="53"/>
        <v/>
      </c>
      <c r="O119" s="43" t="str">
        <f t="shared" si="53"/>
        <v/>
      </c>
      <c r="P119" s="43" t="str">
        <f t="shared" si="53"/>
        <v/>
      </c>
      <c r="Q119" s="43" t="str">
        <f t="shared" si="53"/>
        <v/>
      </c>
      <c r="R119" s="43" t="str">
        <f t="shared" si="53"/>
        <v/>
      </c>
      <c r="S119" s="43" t="str">
        <f t="shared" si="53"/>
        <v/>
      </c>
      <c r="T119" s="43" t="str">
        <f t="shared" si="53"/>
        <v/>
      </c>
      <c r="U119" s="43" t="str">
        <f t="shared" si="53"/>
        <v/>
      </c>
      <c r="V119" s="43" t="str">
        <f t="shared" si="53"/>
        <v/>
      </c>
      <c r="W119" s="43" t="str">
        <f t="shared" si="53"/>
        <v/>
      </c>
      <c r="X119" s="43" t="str">
        <f t="shared" si="53"/>
        <v/>
      </c>
      <c r="Y119" s="43" t="str">
        <f t="shared" si="53"/>
        <v/>
      </c>
      <c r="Z119" s="43" t="str">
        <f t="shared" si="53"/>
        <v/>
      </c>
      <c r="AA119" s="43" t="str">
        <f t="shared" si="53"/>
        <v/>
      </c>
      <c r="AB119" s="43" t="str">
        <f t="shared" si="53"/>
        <v/>
      </c>
      <c r="AC119" s="43" t="str">
        <f t="shared" si="53"/>
        <v/>
      </c>
      <c r="AD119" s="43" t="str">
        <f t="shared" si="53"/>
        <v/>
      </c>
      <c r="AE119" s="43" t="str">
        <f t="shared" si="53"/>
        <v/>
      </c>
      <c r="AF119" s="43" t="str">
        <f t="shared" si="53"/>
        <v/>
      </c>
      <c r="AG119" s="43" t="str">
        <f t="shared" si="53"/>
        <v/>
      </c>
      <c r="AH119" s="43"/>
      <c r="AI119" s="43"/>
      <c r="AJ119" s="71"/>
      <c r="AK119" s="162"/>
      <c r="AL119" s="156"/>
      <c r="AM119" s="127"/>
      <c r="AN119" s="130"/>
      <c r="AO119" s="133"/>
      <c r="AP119" s="136"/>
      <c r="AQ119" s="136"/>
      <c r="AR119" s="124"/>
      <c r="AS119" s="124"/>
      <c r="AT119" s="124"/>
      <c r="AU119" s="124"/>
      <c r="AV119" s="124"/>
      <c r="AW119" s="124"/>
      <c r="AX119" s="124"/>
      <c r="AY119" s="95"/>
      <c r="AZ119" s="95"/>
      <c r="BA119" s="98"/>
    </row>
    <row r="120" spans="1:53" ht="13.5" customHeight="1" thickBot="1" x14ac:dyDescent="0.3">
      <c r="A120" s="142"/>
      <c r="B120" s="145"/>
      <c r="C120" s="148"/>
      <c r="D120" s="151"/>
      <c r="E120" s="52"/>
      <c r="F120" s="47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9"/>
      <c r="AK120" s="163"/>
      <c r="AL120" s="157"/>
      <c r="AM120" s="128"/>
      <c r="AN120" s="131"/>
      <c r="AO120" s="134"/>
      <c r="AP120" s="137"/>
      <c r="AQ120" s="137"/>
      <c r="AR120" s="125"/>
      <c r="AS120" s="125"/>
      <c r="AT120" s="125"/>
      <c r="AU120" s="125"/>
      <c r="AV120" s="125"/>
      <c r="AW120" s="125"/>
      <c r="AX120" s="125"/>
      <c r="AY120" s="96"/>
      <c r="AZ120" s="96"/>
      <c r="BA120" s="99"/>
    </row>
    <row r="121" spans="1:53" ht="12.75" customHeight="1" x14ac:dyDescent="0.25">
      <c r="A121" s="140">
        <v>28</v>
      </c>
      <c r="B121" s="143" t="str">
        <f>IFERROR(VLOOKUP($C121,[1]Списки!$A$1:$C$3999,2,0),"")</f>
        <v/>
      </c>
      <c r="C121" s="146"/>
      <c r="D121" s="149" t="str">
        <f>IFERROR(VLOOKUP($C121,[1]Списки!$A$1:$C$3999,3,0),"")</f>
        <v/>
      </c>
      <c r="E121" s="50"/>
      <c r="F121" s="34" t="str">
        <f>VLOOKUP(F$11,[1]Графік!$A$5:$C$32,3,0)</f>
        <v>Р</v>
      </c>
      <c r="G121" s="65" t="str">
        <f>VLOOKUP(G$11,[1]Графік!$A$5:$C$32,3,0)</f>
        <v>Р</v>
      </c>
      <c r="H121" s="65" t="str">
        <f>VLOOKUP(H$11,[1]Графік!$A$5:$C$32,3,0)</f>
        <v>ВВ</v>
      </c>
      <c r="I121" s="65" t="str">
        <f>VLOOKUP(I$11,[1]Графік!$A$5:$C$32,3,0)</f>
        <v>ВВ</v>
      </c>
      <c r="J121" s="65" t="str">
        <f>VLOOKUP(J$11,[1]Графік!$A$5:$C$32,3,0)</f>
        <v>Р</v>
      </c>
      <c r="K121" s="65" t="str">
        <f>VLOOKUP(K$11,[1]Графік!$A$5:$C$32,3,0)</f>
        <v>Р</v>
      </c>
      <c r="L121" s="65" t="str">
        <f>VLOOKUP(L$11,[1]Графік!$A$5:$C$32,3,0)</f>
        <v>Р</v>
      </c>
      <c r="M121" s="65" t="str">
        <f>VLOOKUP(M$11,[1]Графік!$A$5:$C$32,3,0)</f>
        <v>Р</v>
      </c>
      <c r="N121" s="65" t="str">
        <f>VLOOKUP(N$11,[1]Графік!$A$5:$C$32,3,0)</f>
        <v>ВВ</v>
      </c>
      <c r="O121" s="65" t="str">
        <f>VLOOKUP(O$11,[1]Графік!$A$5:$C$32,3,0)</f>
        <v>ВВ</v>
      </c>
      <c r="P121" s="65" t="str">
        <f>VLOOKUP(P$11,[1]Графік!$A$5:$C$32,3,0)</f>
        <v>Р</v>
      </c>
      <c r="Q121" s="65" t="str">
        <f>VLOOKUP(Q$11,[1]Графік!$A$5:$C$32,3,0)</f>
        <v>Р</v>
      </c>
      <c r="R121" s="65" t="str">
        <f>VLOOKUP(R$11,[1]Графік!$A$5:$C$32,3,0)</f>
        <v>Р</v>
      </c>
      <c r="S121" s="65" t="str">
        <f>VLOOKUP(S$11,[1]Графік!$A$5:$C$32,3,0)</f>
        <v>Р</v>
      </c>
      <c r="T121" s="65" t="str">
        <f>VLOOKUP(T$11,[1]Графік!$A$5:$C$32,3,0)</f>
        <v>ВВ</v>
      </c>
      <c r="U121" s="65" t="str">
        <f>VLOOKUP(U$11,[1]Графік!$A$5:$C$32,3,0)</f>
        <v>ВВ</v>
      </c>
      <c r="V121" s="65" t="str">
        <f>VLOOKUP(V$11,[1]Графік!$A$5:$C$32,3,0)</f>
        <v>Р</v>
      </c>
      <c r="W121" s="65" t="str">
        <f>VLOOKUP(W$11,[1]Графік!$A$5:$C$32,3,0)</f>
        <v>Р</v>
      </c>
      <c r="X121" s="65" t="str">
        <f>VLOOKUP(X$11,[1]Графік!$A$5:$C$32,3,0)</f>
        <v>Р</v>
      </c>
      <c r="Y121" s="65" t="str">
        <f>VLOOKUP(Y$11,[1]Графік!$A$5:$C$32,3,0)</f>
        <v>Р</v>
      </c>
      <c r="Z121" s="65" t="str">
        <f>VLOOKUP(Z$11,[1]Графік!$A$5:$C$32,3,0)</f>
        <v>ВВ</v>
      </c>
      <c r="AA121" s="65" t="str">
        <f>VLOOKUP(AA$11,[1]Графік!$A$5:$C$32,3,0)</f>
        <v>ВВ</v>
      </c>
      <c r="AB121" s="65" t="str">
        <f>VLOOKUP(AB$11,[1]Графік!$A$5:$C$32,3,0)</f>
        <v>Р</v>
      </c>
      <c r="AC121" s="65" t="str">
        <f>VLOOKUP(AC$11,[1]Графік!$A$5:$C$32,3,0)</f>
        <v>Р</v>
      </c>
      <c r="AD121" s="65" t="str">
        <f>VLOOKUP(AD$11,[1]Графік!$A$5:$C$32,3,0)</f>
        <v>Р</v>
      </c>
      <c r="AE121" s="65" t="str">
        <f>VLOOKUP(AE$11,[1]Графік!$A$5:$C$32,3,0)</f>
        <v>Р</v>
      </c>
      <c r="AF121" s="65" t="str">
        <f>VLOOKUP(AF$11,[1]Графік!$A$5:$C$32,3,0)</f>
        <v>ВВ</v>
      </c>
      <c r="AG121" s="65" t="str">
        <f>VLOOKUP(AG$11,[1]Графік!$A$5:$C$32,3,0)</f>
        <v>ВВ</v>
      </c>
      <c r="AH121" s="65"/>
      <c r="AI121" s="65"/>
      <c r="AJ121" s="66"/>
      <c r="AK121" s="162">
        <f ca="1">SUMIF($F121:$AJ124,"Р",$F122:$AJ122)</f>
        <v>144</v>
      </c>
      <c r="AL121" s="156">
        <f ca="1">SUMIF($F123:$AJ124,"НУ",$F124:$AJ124)</f>
        <v>0</v>
      </c>
      <c r="AM121" s="127">
        <f ca="1">SUMIF(F121:AJ124,"РВ",F122:AJ122)</f>
        <v>0</v>
      </c>
      <c r="AN121" s="130">
        <f ca="1">AK121+AL121+AM121</f>
        <v>144</v>
      </c>
      <c r="AO121" s="133">
        <f ca="1">AK121/8</f>
        <v>18</v>
      </c>
      <c r="AP121" s="136">
        <f>COUNTIF($F121:$AJ124,"=ВВ")</f>
        <v>10</v>
      </c>
      <c r="AQ121" s="136">
        <f>COUNTIF($F121:$AJ124,"=В")</f>
        <v>0</v>
      </c>
      <c r="AR121" s="124">
        <f>COUNTIF($F121:$AJ124,"=НА")</f>
        <v>0</v>
      </c>
      <c r="AS121" s="124">
        <f>COUNTIF(F121:AJ124,"=ТН")</f>
        <v>0</v>
      </c>
      <c r="AT121" s="124">
        <f>COUNTIF($F121:$AJ124,"=ВД")</f>
        <v>0</v>
      </c>
      <c r="AU121" s="124">
        <f>COUNTIF($F121:$AJ124,"=ВП")</f>
        <v>0</v>
      </c>
      <c r="AV121" s="124">
        <f>COUNTIF($F121:$AJ124,"=ДД")</f>
        <v>0</v>
      </c>
      <c r="AW121" s="124">
        <f>COUNTIF($F121:$AJ124,"=П")</f>
        <v>0</v>
      </c>
      <c r="AX121" s="124">
        <f>COUNTIF($F121:$AJ124,"=ПР")</f>
        <v>0</v>
      </c>
      <c r="AY121" s="95">
        <f>COUNTIF($F121:$AJ124,"=І")</f>
        <v>0</v>
      </c>
      <c r="AZ121" s="95">
        <f>COUNTIF($F121:$AJ124,"=НЗ")</f>
        <v>0</v>
      </c>
      <c r="BA121" s="97" t="str">
        <f>IF(C121&gt;1,[1]Графік!$D$36,"")</f>
        <v/>
      </c>
    </row>
    <row r="122" spans="1:53" ht="12.75" customHeight="1" x14ac:dyDescent="0.25">
      <c r="A122" s="141"/>
      <c r="B122" s="144"/>
      <c r="C122" s="147"/>
      <c r="D122" s="150"/>
      <c r="E122" s="51"/>
      <c r="F122" s="38">
        <f t="shared" ref="F122:AG122" si="54">IF(F121="Р",8,"")</f>
        <v>8</v>
      </c>
      <c r="G122" s="39">
        <f t="shared" si="54"/>
        <v>8</v>
      </c>
      <c r="H122" s="70" t="str">
        <f t="shared" si="54"/>
        <v/>
      </c>
      <c r="I122" s="70" t="str">
        <f t="shared" si="54"/>
        <v/>
      </c>
      <c r="J122" s="70">
        <f t="shared" si="54"/>
        <v>8</v>
      </c>
      <c r="K122" s="70">
        <f t="shared" si="54"/>
        <v>8</v>
      </c>
      <c r="L122" s="70">
        <f t="shared" si="54"/>
        <v>8</v>
      </c>
      <c r="M122" s="70">
        <f t="shared" si="54"/>
        <v>8</v>
      </c>
      <c r="N122" s="70" t="str">
        <f t="shared" si="54"/>
        <v/>
      </c>
      <c r="O122" s="70" t="str">
        <f t="shared" si="54"/>
        <v/>
      </c>
      <c r="P122" s="70">
        <f t="shared" si="54"/>
        <v>8</v>
      </c>
      <c r="Q122" s="70">
        <f t="shared" si="54"/>
        <v>8</v>
      </c>
      <c r="R122" s="70">
        <f t="shared" si="54"/>
        <v>8</v>
      </c>
      <c r="S122" s="70">
        <f t="shared" si="54"/>
        <v>8</v>
      </c>
      <c r="T122" s="70" t="str">
        <f t="shared" si="54"/>
        <v/>
      </c>
      <c r="U122" s="70" t="str">
        <f t="shared" si="54"/>
        <v/>
      </c>
      <c r="V122" s="70">
        <f t="shared" si="54"/>
        <v>8</v>
      </c>
      <c r="W122" s="70">
        <f t="shared" si="54"/>
        <v>8</v>
      </c>
      <c r="X122" s="70">
        <f t="shared" si="54"/>
        <v>8</v>
      </c>
      <c r="Y122" s="70">
        <f t="shared" si="54"/>
        <v>8</v>
      </c>
      <c r="Z122" s="70" t="str">
        <f t="shared" si="54"/>
        <v/>
      </c>
      <c r="AA122" s="70" t="str">
        <f t="shared" si="54"/>
        <v/>
      </c>
      <c r="AB122" s="70">
        <f t="shared" si="54"/>
        <v>8</v>
      </c>
      <c r="AC122" s="70">
        <f t="shared" si="54"/>
        <v>8</v>
      </c>
      <c r="AD122" s="70">
        <f t="shared" si="54"/>
        <v>8</v>
      </c>
      <c r="AE122" s="70">
        <f t="shared" si="54"/>
        <v>8</v>
      </c>
      <c r="AF122" s="70" t="str">
        <f t="shared" si="54"/>
        <v/>
      </c>
      <c r="AG122" s="70" t="str">
        <f t="shared" si="54"/>
        <v/>
      </c>
      <c r="AH122" s="39"/>
      <c r="AI122" s="39"/>
      <c r="AJ122" s="40"/>
      <c r="AK122" s="162"/>
      <c r="AL122" s="156"/>
      <c r="AM122" s="127"/>
      <c r="AN122" s="130"/>
      <c r="AO122" s="133"/>
      <c r="AP122" s="136"/>
      <c r="AQ122" s="136"/>
      <c r="AR122" s="124"/>
      <c r="AS122" s="124"/>
      <c r="AT122" s="124"/>
      <c r="AU122" s="124"/>
      <c r="AV122" s="124"/>
      <c r="AW122" s="124"/>
      <c r="AX122" s="124"/>
      <c r="AY122" s="95"/>
      <c r="AZ122" s="95"/>
      <c r="BA122" s="98"/>
    </row>
    <row r="123" spans="1:53" ht="12.75" customHeight="1" x14ac:dyDescent="0.25">
      <c r="A123" s="141"/>
      <c r="B123" s="144"/>
      <c r="C123" s="147"/>
      <c r="D123" s="150"/>
      <c r="E123" s="51"/>
      <c r="F123" s="43" t="str">
        <f t="shared" ref="F123:AG123" si="55">IF(F124&gt;0,"НУ","")</f>
        <v/>
      </c>
      <c r="G123" s="43" t="str">
        <f t="shared" si="55"/>
        <v/>
      </c>
      <c r="H123" s="43" t="str">
        <f t="shared" si="55"/>
        <v/>
      </c>
      <c r="I123" s="43" t="str">
        <f t="shared" si="55"/>
        <v/>
      </c>
      <c r="J123" s="43" t="str">
        <f t="shared" si="55"/>
        <v/>
      </c>
      <c r="K123" s="43" t="str">
        <f t="shared" si="55"/>
        <v/>
      </c>
      <c r="L123" s="43" t="str">
        <f t="shared" si="55"/>
        <v/>
      </c>
      <c r="M123" s="43" t="str">
        <f t="shared" si="55"/>
        <v/>
      </c>
      <c r="N123" s="43" t="str">
        <f t="shared" si="55"/>
        <v/>
      </c>
      <c r="O123" s="43" t="str">
        <f t="shared" si="55"/>
        <v/>
      </c>
      <c r="P123" s="43" t="str">
        <f t="shared" si="55"/>
        <v/>
      </c>
      <c r="Q123" s="43" t="str">
        <f t="shared" si="55"/>
        <v/>
      </c>
      <c r="R123" s="43" t="str">
        <f t="shared" si="55"/>
        <v/>
      </c>
      <c r="S123" s="43" t="str">
        <f t="shared" si="55"/>
        <v/>
      </c>
      <c r="T123" s="43" t="str">
        <f t="shared" si="55"/>
        <v/>
      </c>
      <c r="U123" s="43" t="str">
        <f t="shared" si="55"/>
        <v/>
      </c>
      <c r="V123" s="43" t="str">
        <f t="shared" si="55"/>
        <v/>
      </c>
      <c r="W123" s="43" t="str">
        <f t="shared" si="55"/>
        <v/>
      </c>
      <c r="X123" s="43" t="str">
        <f t="shared" si="55"/>
        <v/>
      </c>
      <c r="Y123" s="43" t="str">
        <f t="shared" si="55"/>
        <v/>
      </c>
      <c r="Z123" s="43" t="str">
        <f t="shared" si="55"/>
        <v/>
      </c>
      <c r="AA123" s="43" t="str">
        <f t="shared" si="55"/>
        <v/>
      </c>
      <c r="AB123" s="43" t="str">
        <f t="shared" si="55"/>
        <v/>
      </c>
      <c r="AC123" s="43" t="str">
        <f t="shared" si="55"/>
        <v/>
      </c>
      <c r="AD123" s="43" t="str">
        <f t="shared" si="55"/>
        <v/>
      </c>
      <c r="AE123" s="43" t="str">
        <f t="shared" si="55"/>
        <v/>
      </c>
      <c r="AF123" s="43" t="str">
        <f t="shared" si="55"/>
        <v/>
      </c>
      <c r="AG123" s="43" t="str">
        <f t="shared" si="55"/>
        <v/>
      </c>
      <c r="AH123" s="43"/>
      <c r="AI123" s="43"/>
      <c r="AJ123" s="71"/>
      <c r="AK123" s="162"/>
      <c r="AL123" s="156"/>
      <c r="AM123" s="127"/>
      <c r="AN123" s="130"/>
      <c r="AO123" s="133"/>
      <c r="AP123" s="136"/>
      <c r="AQ123" s="136"/>
      <c r="AR123" s="124"/>
      <c r="AS123" s="124"/>
      <c r="AT123" s="124"/>
      <c r="AU123" s="124"/>
      <c r="AV123" s="124"/>
      <c r="AW123" s="124"/>
      <c r="AX123" s="124"/>
      <c r="AY123" s="95"/>
      <c r="AZ123" s="95"/>
      <c r="BA123" s="98"/>
    </row>
    <row r="124" spans="1:53" ht="13.5" customHeight="1" thickBot="1" x14ac:dyDescent="0.3">
      <c r="A124" s="142"/>
      <c r="B124" s="145"/>
      <c r="C124" s="148"/>
      <c r="D124" s="151"/>
      <c r="E124" s="52"/>
      <c r="F124" s="47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9"/>
      <c r="AK124" s="163"/>
      <c r="AL124" s="157"/>
      <c r="AM124" s="128"/>
      <c r="AN124" s="131"/>
      <c r="AO124" s="134"/>
      <c r="AP124" s="137"/>
      <c r="AQ124" s="137"/>
      <c r="AR124" s="125"/>
      <c r="AS124" s="125"/>
      <c r="AT124" s="125"/>
      <c r="AU124" s="125"/>
      <c r="AV124" s="125"/>
      <c r="AW124" s="125"/>
      <c r="AX124" s="125"/>
      <c r="AY124" s="96"/>
      <c r="AZ124" s="96"/>
      <c r="BA124" s="99"/>
    </row>
    <row r="125" spans="1:53" ht="12.75" customHeight="1" x14ac:dyDescent="0.25">
      <c r="A125" s="140">
        <v>29</v>
      </c>
      <c r="B125" s="143" t="str">
        <f>IFERROR(VLOOKUP($C125,[1]Списки!$A$1:$C$3999,2,0),"")</f>
        <v/>
      </c>
      <c r="C125" s="146"/>
      <c r="D125" s="149" t="str">
        <f>IFERROR(VLOOKUP($C125,[1]Списки!$A$1:$C$3999,3,0),"")</f>
        <v/>
      </c>
      <c r="E125" s="50"/>
      <c r="F125" s="34" t="str">
        <f>VLOOKUP(F$11,[1]Графік!$A$5:$C$32,3,0)</f>
        <v>Р</v>
      </c>
      <c r="G125" s="65" t="str">
        <f>VLOOKUP(G$11,[1]Графік!$A$5:$C$32,3,0)</f>
        <v>Р</v>
      </c>
      <c r="H125" s="65" t="str">
        <f>VLOOKUP(H$11,[1]Графік!$A$5:$C$32,3,0)</f>
        <v>ВВ</v>
      </c>
      <c r="I125" s="65" t="str">
        <f>VLOOKUP(I$11,[1]Графік!$A$5:$C$32,3,0)</f>
        <v>ВВ</v>
      </c>
      <c r="J125" s="65" t="str">
        <f>VLOOKUP(J$11,[1]Графік!$A$5:$C$32,3,0)</f>
        <v>Р</v>
      </c>
      <c r="K125" s="65" t="str">
        <f>VLOOKUP(K$11,[1]Графік!$A$5:$C$32,3,0)</f>
        <v>Р</v>
      </c>
      <c r="L125" s="65" t="str">
        <f>VLOOKUP(L$11,[1]Графік!$A$5:$C$32,3,0)</f>
        <v>Р</v>
      </c>
      <c r="M125" s="65" t="str">
        <f>VLOOKUP(M$11,[1]Графік!$A$5:$C$32,3,0)</f>
        <v>Р</v>
      </c>
      <c r="N125" s="65" t="str">
        <f>VLOOKUP(N$11,[1]Графік!$A$5:$C$32,3,0)</f>
        <v>ВВ</v>
      </c>
      <c r="O125" s="65" t="str">
        <f>VLOOKUP(O$11,[1]Графік!$A$5:$C$32,3,0)</f>
        <v>ВВ</v>
      </c>
      <c r="P125" s="65" t="str">
        <f>VLOOKUP(P$11,[1]Графік!$A$5:$C$32,3,0)</f>
        <v>Р</v>
      </c>
      <c r="Q125" s="65" t="str">
        <f>VLOOKUP(Q$11,[1]Графік!$A$5:$C$32,3,0)</f>
        <v>Р</v>
      </c>
      <c r="R125" s="65" t="str">
        <f>VLOOKUP(R$11,[1]Графік!$A$5:$C$32,3,0)</f>
        <v>Р</v>
      </c>
      <c r="S125" s="65" t="str">
        <f>VLOOKUP(S$11,[1]Графік!$A$5:$C$32,3,0)</f>
        <v>Р</v>
      </c>
      <c r="T125" s="65" t="str">
        <f>VLOOKUP(T$11,[1]Графік!$A$5:$C$32,3,0)</f>
        <v>ВВ</v>
      </c>
      <c r="U125" s="65" t="str">
        <f>VLOOKUP(U$11,[1]Графік!$A$5:$C$32,3,0)</f>
        <v>ВВ</v>
      </c>
      <c r="V125" s="65" t="str">
        <f>VLOOKUP(V$11,[1]Графік!$A$5:$C$32,3,0)</f>
        <v>Р</v>
      </c>
      <c r="W125" s="65" t="str">
        <f>VLOOKUP(W$11,[1]Графік!$A$5:$C$32,3,0)</f>
        <v>Р</v>
      </c>
      <c r="X125" s="65" t="str">
        <f>VLOOKUP(X$11,[1]Графік!$A$5:$C$32,3,0)</f>
        <v>Р</v>
      </c>
      <c r="Y125" s="65" t="str">
        <f>VLOOKUP(Y$11,[1]Графік!$A$5:$C$32,3,0)</f>
        <v>Р</v>
      </c>
      <c r="Z125" s="65" t="str">
        <f>VLOOKUP(Z$11,[1]Графік!$A$5:$C$32,3,0)</f>
        <v>ВВ</v>
      </c>
      <c r="AA125" s="65" t="str">
        <f>VLOOKUP(AA$11,[1]Графік!$A$5:$C$32,3,0)</f>
        <v>ВВ</v>
      </c>
      <c r="AB125" s="65" t="str">
        <f>VLOOKUP(AB$11,[1]Графік!$A$5:$C$32,3,0)</f>
        <v>Р</v>
      </c>
      <c r="AC125" s="65" t="str">
        <f>VLOOKUP(AC$11,[1]Графік!$A$5:$C$32,3,0)</f>
        <v>Р</v>
      </c>
      <c r="AD125" s="65" t="str">
        <f>VLOOKUP(AD$11,[1]Графік!$A$5:$C$32,3,0)</f>
        <v>Р</v>
      </c>
      <c r="AE125" s="65" t="str">
        <f>VLOOKUP(AE$11,[1]Графік!$A$5:$C$32,3,0)</f>
        <v>Р</v>
      </c>
      <c r="AF125" s="65" t="str">
        <f>VLOOKUP(AF$11,[1]Графік!$A$5:$C$32,3,0)</f>
        <v>ВВ</v>
      </c>
      <c r="AG125" s="65" t="str">
        <f>VLOOKUP(AG$11,[1]Графік!$A$5:$C$32,3,0)</f>
        <v>ВВ</v>
      </c>
      <c r="AH125" s="65"/>
      <c r="AI125" s="65"/>
      <c r="AJ125" s="66"/>
      <c r="AK125" s="162">
        <f ca="1">SUMIF($F125:$AJ128,"Р",$F126:$AJ126)</f>
        <v>144</v>
      </c>
      <c r="AL125" s="156">
        <f ca="1">SUMIF($F127:$AJ128,"НУ",$F128:$AJ128)</f>
        <v>0</v>
      </c>
      <c r="AM125" s="127">
        <f ca="1">SUMIF(F125:AJ128,"РВ",F126:AJ126)</f>
        <v>0</v>
      </c>
      <c r="AN125" s="130">
        <f ca="1">AK125+AL125+AM125</f>
        <v>144</v>
      </c>
      <c r="AO125" s="133">
        <f ca="1">AK125/8</f>
        <v>18</v>
      </c>
      <c r="AP125" s="136">
        <f>COUNTIF($F125:$AJ128,"=ВВ")</f>
        <v>10</v>
      </c>
      <c r="AQ125" s="136">
        <f>COUNTIF($F125:$AJ128,"=В")</f>
        <v>0</v>
      </c>
      <c r="AR125" s="124">
        <f>COUNTIF($F125:$AJ128,"=НА")</f>
        <v>0</v>
      </c>
      <c r="AS125" s="124">
        <f>COUNTIF(F125:AJ128,"=ТН")</f>
        <v>0</v>
      </c>
      <c r="AT125" s="124">
        <f>COUNTIF($F125:$AJ128,"=ВД")</f>
        <v>0</v>
      </c>
      <c r="AU125" s="124">
        <f>COUNTIF($F125:$AJ128,"=ВП")</f>
        <v>0</v>
      </c>
      <c r="AV125" s="124">
        <f>COUNTIF($F125:$AJ128,"=ДД")</f>
        <v>0</v>
      </c>
      <c r="AW125" s="124">
        <f>COUNTIF($F125:$AJ128,"=П")</f>
        <v>0</v>
      </c>
      <c r="AX125" s="124">
        <f>COUNTIF($F125:$AJ128,"=ПР")</f>
        <v>0</v>
      </c>
      <c r="AY125" s="95">
        <f>COUNTIF($F125:$AJ128,"=І")</f>
        <v>0</v>
      </c>
      <c r="AZ125" s="95">
        <f>COUNTIF($F125:$AJ128,"=НЗ")</f>
        <v>0</v>
      </c>
      <c r="BA125" s="97" t="str">
        <f>IF(C125&gt;1,[1]Графік!$D$36,"")</f>
        <v/>
      </c>
    </row>
    <row r="126" spans="1:53" ht="12.75" customHeight="1" x14ac:dyDescent="0.25">
      <c r="A126" s="141"/>
      <c r="B126" s="144"/>
      <c r="C126" s="147"/>
      <c r="D126" s="150"/>
      <c r="E126" s="51"/>
      <c r="F126" s="38">
        <f t="shared" ref="F126:AG126" si="56">IF(F125="Р",8,"")</f>
        <v>8</v>
      </c>
      <c r="G126" s="39">
        <f t="shared" si="56"/>
        <v>8</v>
      </c>
      <c r="H126" s="70" t="str">
        <f t="shared" si="56"/>
        <v/>
      </c>
      <c r="I126" s="70" t="str">
        <f t="shared" si="56"/>
        <v/>
      </c>
      <c r="J126" s="70">
        <f t="shared" si="56"/>
        <v>8</v>
      </c>
      <c r="K126" s="70">
        <f t="shared" si="56"/>
        <v>8</v>
      </c>
      <c r="L126" s="70">
        <f t="shared" si="56"/>
        <v>8</v>
      </c>
      <c r="M126" s="70">
        <f t="shared" si="56"/>
        <v>8</v>
      </c>
      <c r="N126" s="70" t="str">
        <f t="shared" si="56"/>
        <v/>
      </c>
      <c r="O126" s="70" t="str">
        <f t="shared" si="56"/>
        <v/>
      </c>
      <c r="P126" s="70">
        <f t="shared" si="56"/>
        <v>8</v>
      </c>
      <c r="Q126" s="70">
        <f t="shared" si="56"/>
        <v>8</v>
      </c>
      <c r="R126" s="70">
        <f t="shared" si="56"/>
        <v>8</v>
      </c>
      <c r="S126" s="70">
        <f t="shared" si="56"/>
        <v>8</v>
      </c>
      <c r="T126" s="70" t="str">
        <f t="shared" si="56"/>
        <v/>
      </c>
      <c r="U126" s="70" t="str">
        <f t="shared" si="56"/>
        <v/>
      </c>
      <c r="V126" s="70">
        <f t="shared" si="56"/>
        <v>8</v>
      </c>
      <c r="W126" s="70">
        <f t="shared" si="56"/>
        <v>8</v>
      </c>
      <c r="X126" s="70">
        <f t="shared" si="56"/>
        <v>8</v>
      </c>
      <c r="Y126" s="70">
        <f t="shared" si="56"/>
        <v>8</v>
      </c>
      <c r="Z126" s="70" t="str">
        <f t="shared" si="56"/>
        <v/>
      </c>
      <c r="AA126" s="70" t="str">
        <f t="shared" si="56"/>
        <v/>
      </c>
      <c r="AB126" s="70">
        <f t="shared" si="56"/>
        <v>8</v>
      </c>
      <c r="AC126" s="70">
        <f t="shared" si="56"/>
        <v>8</v>
      </c>
      <c r="AD126" s="70">
        <f t="shared" si="56"/>
        <v>8</v>
      </c>
      <c r="AE126" s="70">
        <f t="shared" si="56"/>
        <v>8</v>
      </c>
      <c r="AF126" s="70" t="str">
        <f t="shared" si="56"/>
        <v/>
      </c>
      <c r="AG126" s="70" t="str">
        <f t="shared" si="56"/>
        <v/>
      </c>
      <c r="AH126" s="39"/>
      <c r="AI126" s="39"/>
      <c r="AJ126" s="40"/>
      <c r="AK126" s="162"/>
      <c r="AL126" s="156"/>
      <c r="AM126" s="127"/>
      <c r="AN126" s="130"/>
      <c r="AO126" s="133"/>
      <c r="AP126" s="136"/>
      <c r="AQ126" s="136"/>
      <c r="AR126" s="124"/>
      <c r="AS126" s="124"/>
      <c r="AT126" s="124"/>
      <c r="AU126" s="124"/>
      <c r="AV126" s="124"/>
      <c r="AW126" s="124"/>
      <c r="AX126" s="124"/>
      <c r="AY126" s="95"/>
      <c r="AZ126" s="95"/>
      <c r="BA126" s="98"/>
    </row>
    <row r="127" spans="1:53" ht="12.75" customHeight="1" x14ac:dyDescent="0.25">
      <c r="A127" s="141"/>
      <c r="B127" s="144"/>
      <c r="C127" s="147"/>
      <c r="D127" s="150"/>
      <c r="E127" s="51"/>
      <c r="F127" s="43" t="str">
        <f t="shared" ref="F127:AG127" si="57">IF(F128&gt;0,"НУ","")</f>
        <v/>
      </c>
      <c r="G127" s="43" t="str">
        <f t="shared" si="57"/>
        <v/>
      </c>
      <c r="H127" s="43" t="str">
        <f t="shared" si="57"/>
        <v/>
      </c>
      <c r="I127" s="43" t="str">
        <f t="shared" si="57"/>
        <v/>
      </c>
      <c r="J127" s="43" t="str">
        <f t="shared" si="57"/>
        <v/>
      </c>
      <c r="K127" s="43" t="str">
        <f t="shared" si="57"/>
        <v/>
      </c>
      <c r="L127" s="43" t="str">
        <f t="shared" si="57"/>
        <v/>
      </c>
      <c r="M127" s="43" t="str">
        <f t="shared" si="57"/>
        <v/>
      </c>
      <c r="N127" s="43" t="str">
        <f t="shared" si="57"/>
        <v/>
      </c>
      <c r="O127" s="43" t="str">
        <f t="shared" si="57"/>
        <v/>
      </c>
      <c r="P127" s="43" t="str">
        <f t="shared" si="57"/>
        <v/>
      </c>
      <c r="Q127" s="43" t="str">
        <f t="shared" si="57"/>
        <v/>
      </c>
      <c r="R127" s="43" t="str">
        <f t="shared" si="57"/>
        <v/>
      </c>
      <c r="S127" s="43" t="str">
        <f t="shared" si="57"/>
        <v/>
      </c>
      <c r="T127" s="43" t="str">
        <f t="shared" si="57"/>
        <v/>
      </c>
      <c r="U127" s="43" t="str">
        <f t="shared" si="57"/>
        <v/>
      </c>
      <c r="V127" s="43" t="str">
        <f t="shared" si="57"/>
        <v/>
      </c>
      <c r="W127" s="43" t="str">
        <f t="shared" si="57"/>
        <v/>
      </c>
      <c r="X127" s="43" t="str">
        <f t="shared" si="57"/>
        <v/>
      </c>
      <c r="Y127" s="43" t="str">
        <f t="shared" si="57"/>
        <v/>
      </c>
      <c r="Z127" s="43" t="str">
        <f t="shared" si="57"/>
        <v/>
      </c>
      <c r="AA127" s="43" t="str">
        <f t="shared" si="57"/>
        <v/>
      </c>
      <c r="AB127" s="43" t="str">
        <f t="shared" si="57"/>
        <v/>
      </c>
      <c r="AC127" s="43" t="str">
        <f t="shared" si="57"/>
        <v/>
      </c>
      <c r="AD127" s="43" t="str">
        <f t="shared" si="57"/>
        <v/>
      </c>
      <c r="AE127" s="43" t="str">
        <f t="shared" si="57"/>
        <v/>
      </c>
      <c r="AF127" s="43" t="str">
        <f t="shared" si="57"/>
        <v/>
      </c>
      <c r="AG127" s="43" t="str">
        <f t="shared" si="57"/>
        <v/>
      </c>
      <c r="AH127" s="43"/>
      <c r="AI127" s="43"/>
      <c r="AJ127" s="71"/>
      <c r="AK127" s="162"/>
      <c r="AL127" s="156"/>
      <c r="AM127" s="127"/>
      <c r="AN127" s="130"/>
      <c r="AO127" s="133"/>
      <c r="AP127" s="136"/>
      <c r="AQ127" s="136"/>
      <c r="AR127" s="124"/>
      <c r="AS127" s="124"/>
      <c r="AT127" s="124"/>
      <c r="AU127" s="124"/>
      <c r="AV127" s="124"/>
      <c r="AW127" s="124"/>
      <c r="AX127" s="124"/>
      <c r="AY127" s="95"/>
      <c r="AZ127" s="95"/>
      <c r="BA127" s="98"/>
    </row>
    <row r="128" spans="1:53" ht="13.5" customHeight="1" thickBot="1" x14ac:dyDescent="0.3">
      <c r="A128" s="142"/>
      <c r="B128" s="145"/>
      <c r="C128" s="148"/>
      <c r="D128" s="151"/>
      <c r="E128" s="52"/>
      <c r="F128" s="47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9"/>
      <c r="AK128" s="163"/>
      <c r="AL128" s="157"/>
      <c r="AM128" s="128"/>
      <c r="AN128" s="131"/>
      <c r="AO128" s="134"/>
      <c r="AP128" s="137"/>
      <c r="AQ128" s="137"/>
      <c r="AR128" s="125"/>
      <c r="AS128" s="125"/>
      <c r="AT128" s="125"/>
      <c r="AU128" s="125"/>
      <c r="AV128" s="125"/>
      <c r="AW128" s="125"/>
      <c r="AX128" s="125"/>
      <c r="AY128" s="96"/>
      <c r="AZ128" s="96"/>
      <c r="BA128" s="99"/>
    </row>
    <row r="129" spans="1:53" ht="12.75" customHeight="1" x14ac:dyDescent="0.25">
      <c r="A129" s="140">
        <v>30</v>
      </c>
      <c r="B129" s="143" t="str">
        <f>IFERROR(VLOOKUP($C129,[1]Списки!$A$1:$C$3999,2,0),"")</f>
        <v/>
      </c>
      <c r="C129" s="146"/>
      <c r="D129" s="149" t="str">
        <f>IFERROR(VLOOKUP($C129,[1]Списки!$A$1:$C$3999,3,0),"")</f>
        <v/>
      </c>
      <c r="E129" s="50"/>
      <c r="F129" s="34" t="str">
        <f>VLOOKUP(F$11,[1]Графік!$A$5:$C$32,3,0)</f>
        <v>Р</v>
      </c>
      <c r="G129" s="65" t="str">
        <f>VLOOKUP(G$11,[1]Графік!$A$5:$C$32,3,0)</f>
        <v>Р</v>
      </c>
      <c r="H129" s="65" t="str">
        <f>VLOOKUP(H$11,[1]Графік!$A$5:$C$32,3,0)</f>
        <v>ВВ</v>
      </c>
      <c r="I129" s="65" t="str">
        <f>VLOOKUP(I$11,[1]Графік!$A$5:$C$32,3,0)</f>
        <v>ВВ</v>
      </c>
      <c r="J129" s="65" t="str">
        <f>VLOOKUP(J$11,[1]Графік!$A$5:$C$32,3,0)</f>
        <v>Р</v>
      </c>
      <c r="K129" s="65" t="str">
        <f>VLOOKUP(K$11,[1]Графік!$A$5:$C$32,3,0)</f>
        <v>Р</v>
      </c>
      <c r="L129" s="65" t="str">
        <f>VLOOKUP(L$11,[1]Графік!$A$5:$C$32,3,0)</f>
        <v>Р</v>
      </c>
      <c r="M129" s="65" t="str">
        <f>VLOOKUP(M$11,[1]Графік!$A$5:$C$32,3,0)</f>
        <v>Р</v>
      </c>
      <c r="N129" s="65" t="str">
        <f>VLOOKUP(N$11,[1]Графік!$A$5:$C$32,3,0)</f>
        <v>ВВ</v>
      </c>
      <c r="O129" s="65" t="str">
        <f>VLOOKUP(O$11,[1]Графік!$A$5:$C$32,3,0)</f>
        <v>ВВ</v>
      </c>
      <c r="P129" s="65" t="str">
        <f>VLOOKUP(P$11,[1]Графік!$A$5:$C$32,3,0)</f>
        <v>Р</v>
      </c>
      <c r="Q129" s="65" t="str">
        <f>VLOOKUP(Q$11,[1]Графік!$A$5:$C$32,3,0)</f>
        <v>Р</v>
      </c>
      <c r="R129" s="65" t="str">
        <f>VLOOKUP(R$11,[1]Графік!$A$5:$C$32,3,0)</f>
        <v>Р</v>
      </c>
      <c r="S129" s="65" t="str">
        <f>VLOOKUP(S$11,[1]Графік!$A$5:$C$32,3,0)</f>
        <v>Р</v>
      </c>
      <c r="T129" s="65" t="str">
        <f>VLOOKUP(T$11,[1]Графік!$A$5:$C$32,3,0)</f>
        <v>ВВ</v>
      </c>
      <c r="U129" s="65" t="str">
        <f>VLOOKUP(U$11,[1]Графік!$A$5:$C$32,3,0)</f>
        <v>ВВ</v>
      </c>
      <c r="V129" s="65" t="str">
        <f>VLOOKUP(V$11,[1]Графік!$A$5:$C$32,3,0)</f>
        <v>Р</v>
      </c>
      <c r="W129" s="65" t="str">
        <f>VLOOKUP(W$11,[1]Графік!$A$5:$C$32,3,0)</f>
        <v>Р</v>
      </c>
      <c r="X129" s="65" t="str">
        <f>VLOOKUP(X$11,[1]Графік!$A$5:$C$32,3,0)</f>
        <v>Р</v>
      </c>
      <c r="Y129" s="65" t="str">
        <f>VLOOKUP(Y$11,[1]Графік!$A$5:$C$32,3,0)</f>
        <v>Р</v>
      </c>
      <c r="Z129" s="65" t="str">
        <f>VLOOKUP(Z$11,[1]Графік!$A$5:$C$32,3,0)</f>
        <v>ВВ</v>
      </c>
      <c r="AA129" s="65" t="str">
        <f>VLOOKUP(AA$11,[1]Графік!$A$5:$C$32,3,0)</f>
        <v>ВВ</v>
      </c>
      <c r="AB129" s="65" t="str">
        <f>VLOOKUP(AB$11,[1]Графік!$A$5:$C$32,3,0)</f>
        <v>Р</v>
      </c>
      <c r="AC129" s="65" t="str">
        <f>VLOOKUP(AC$11,[1]Графік!$A$5:$C$32,3,0)</f>
        <v>Р</v>
      </c>
      <c r="AD129" s="65" t="str">
        <f>VLOOKUP(AD$11,[1]Графік!$A$5:$C$32,3,0)</f>
        <v>Р</v>
      </c>
      <c r="AE129" s="65" t="str">
        <f>VLOOKUP(AE$11,[1]Графік!$A$5:$C$32,3,0)</f>
        <v>Р</v>
      </c>
      <c r="AF129" s="65" t="str">
        <f>VLOOKUP(AF$11,[1]Графік!$A$5:$C$32,3,0)</f>
        <v>ВВ</v>
      </c>
      <c r="AG129" s="65" t="str">
        <f>VLOOKUP(AG$11,[1]Графік!$A$5:$C$32,3,0)</f>
        <v>ВВ</v>
      </c>
      <c r="AH129" s="65"/>
      <c r="AI129" s="65"/>
      <c r="AJ129" s="66"/>
      <c r="AK129" s="162">
        <f ca="1">SUMIF($F129:$AJ132,"Р",$F130:$AJ130)</f>
        <v>144</v>
      </c>
      <c r="AL129" s="156">
        <f ca="1">SUMIF($F131:$AJ132,"НУ",$F132:$AJ132)</f>
        <v>0</v>
      </c>
      <c r="AM129" s="127">
        <f ca="1">SUMIF(F129:AJ132,"РВ",F130:AJ130)</f>
        <v>0</v>
      </c>
      <c r="AN129" s="130">
        <f ca="1">AK129+AL129+AM129</f>
        <v>144</v>
      </c>
      <c r="AO129" s="133">
        <f ca="1">AK129/8</f>
        <v>18</v>
      </c>
      <c r="AP129" s="136">
        <f>COUNTIF($F129:$AJ132,"=ВВ")</f>
        <v>10</v>
      </c>
      <c r="AQ129" s="136">
        <f>COUNTIF($F129:$AJ132,"=В")</f>
        <v>0</v>
      </c>
      <c r="AR129" s="124">
        <f>COUNTIF($F129:$AJ132,"=НА")</f>
        <v>0</v>
      </c>
      <c r="AS129" s="124">
        <f>COUNTIF(F129:AJ132,"=ТН")</f>
        <v>0</v>
      </c>
      <c r="AT129" s="124">
        <f>COUNTIF($F129:$AJ132,"=ВД")</f>
        <v>0</v>
      </c>
      <c r="AU129" s="124">
        <f>COUNTIF($F129:$AJ132,"=ВП")</f>
        <v>0</v>
      </c>
      <c r="AV129" s="124">
        <f>COUNTIF($F129:$AJ132,"=ДД")</f>
        <v>0</v>
      </c>
      <c r="AW129" s="124">
        <f>COUNTIF($F129:$AJ132,"=П")</f>
        <v>0</v>
      </c>
      <c r="AX129" s="124">
        <f>COUNTIF($F129:$AJ132,"=ПР")</f>
        <v>0</v>
      </c>
      <c r="AY129" s="95">
        <f>COUNTIF($F129:$AJ132,"=І")</f>
        <v>0</v>
      </c>
      <c r="AZ129" s="95">
        <f>COUNTIF($F129:$AJ132,"=НЗ")</f>
        <v>0</v>
      </c>
      <c r="BA129" s="97" t="str">
        <f>IF(C129&gt;1,[1]Графік!$D$36,"")</f>
        <v/>
      </c>
    </row>
    <row r="130" spans="1:53" ht="12.75" customHeight="1" x14ac:dyDescent="0.25">
      <c r="A130" s="141"/>
      <c r="B130" s="144"/>
      <c r="C130" s="147"/>
      <c r="D130" s="150"/>
      <c r="E130" s="51"/>
      <c r="F130" s="38">
        <f t="shared" ref="F130:AG130" si="58">IF(F129="Р",8,"")</f>
        <v>8</v>
      </c>
      <c r="G130" s="39">
        <f t="shared" si="58"/>
        <v>8</v>
      </c>
      <c r="H130" s="70" t="str">
        <f t="shared" si="58"/>
        <v/>
      </c>
      <c r="I130" s="70" t="str">
        <f t="shared" si="58"/>
        <v/>
      </c>
      <c r="J130" s="70">
        <f t="shared" si="58"/>
        <v>8</v>
      </c>
      <c r="K130" s="70">
        <f t="shared" si="58"/>
        <v>8</v>
      </c>
      <c r="L130" s="70">
        <f t="shared" si="58"/>
        <v>8</v>
      </c>
      <c r="M130" s="70">
        <f t="shared" si="58"/>
        <v>8</v>
      </c>
      <c r="N130" s="70" t="str">
        <f t="shared" si="58"/>
        <v/>
      </c>
      <c r="O130" s="70" t="str">
        <f t="shared" si="58"/>
        <v/>
      </c>
      <c r="P130" s="70">
        <f t="shared" si="58"/>
        <v>8</v>
      </c>
      <c r="Q130" s="70">
        <f t="shared" si="58"/>
        <v>8</v>
      </c>
      <c r="R130" s="70">
        <f t="shared" si="58"/>
        <v>8</v>
      </c>
      <c r="S130" s="70">
        <f t="shared" si="58"/>
        <v>8</v>
      </c>
      <c r="T130" s="70" t="str">
        <f t="shared" si="58"/>
        <v/>
      </c>
      <c r="U130" s="70" t="str">
        <f t="shared" si="58"/>
        <v/>
      </c>
      <c r="V130" s="70">
        <f t="shared" si="58"/>
        <v>8</v>
      </c>
      <c r="W130" s="70">
        <f t="shared" si="58"/>
        <v>8</v>
      </c>
      <c r="X130" s="70">
        <f t="shared" si="58"/>
        <v>8</v>
      </c>
      <c r="Y130" s="70">
        <f t="shared" si="58"/>
        <v>8</v>
      </c>
      <c r="Z130" s="70" t="str">
        <f t="shared" si="58"/>
        <v/>
      </c>
      <c r="AA130" s="70" t="str">
        <f t="shared" si="58"/>
        <v/>
      </c>
      <c r="AB130" s="70">
        <f t="shared" si="58"/>
        <v>8</v>
      </c>
      <c r="AC130" s="70">
        <f t="shared" si="58"/>
        <v>8</v>
      </c>
      <c r="AD130" s="70">
        <f t="shared" si="58"/>
        <v>8</v>
      </c>
      <c r="AE130" s="70">
        <f t="shared" si="58"/>
        <v>8</v>
      </c>
      <c r="AF130" s="70" t="str">
        <f t="shared" si="58"/>
        <v/>
      </c>
      <c r="AG130" s="70" t="str">
        <f t="shared" si="58"/>
        <v/>
      </c>
      <c r="AH130" s="39"/>
      <c r="AI130" s="39"/>
      <c r="AJ130" s="40"/>
      <c r="AK130" s="162"/>
      <c r="AL130" s="156"/>
      <c r="AM130" s="127"/>
      <c r="AN130" s="130"/>
      <c r="AO130" s="133"/>
      <c r="AP130" s="136"/>
      <c r="AQ130" s="136"/>
      <c r="AR130" s="124"/>
      <c r="AS130" s="124"/>
      <c r="AT130" s="124"/>
      <c r="AU130" s="124"/>
      <c r="AV130" s="124"/>
      <c r="AW130" s="124"/>
      <c r="AX130" s="124"/>
      <c r="AY130" s="95"/>
      <c r="AZ130" s="95"/>
      <c r="BA130" s="98"/>
    </row>
    <row r="131" spans="1:53" ht="12.75" customHeight="1" x14ac:dyDescent="0.25">
      <c r="A131" s="141"/>
      <c r="B131" s="144"/>
      <c r="C131" s="147"/>
      <c r="D131" s="150"/>
      <c r="E131" s="51"/>
      <c r="F131" s="43" t="str">
        <f t="shared" ref="F131:AG131" si="59">IF(F132&gt;0,"НУ","")</f>
        <v/>
      </c>
      <c r="G131" s="43" t="str">
        <f t="shared" si="59"/>
        <v/>
      </c>
      <c r="H131" s="43" t="str">
        <f t="shared" si="59"/>
        <v/>
      </c>
      <c r="I131" s="43" t="str">
        <f t="shared" si="59"/>
        <v/>
      </c>
      <c r="J131" s="43" t="str">
        <f t="shared" si="59"/>
        <v/>
      </c>
      <c r="K131" s="43" t="str">
        <f t="shared" si="59"/>
        <v/>
      </c>
      <c r="L131" s="43" t="str">
        <f t="shared" si="59"/>
        <v/>
      </c>
      <c r="M131" s="43" t="str">
        <f t="shared" si="59"/>
        <v/>
      </c>
      <c r="N131" s="43" t="str">
        <f t="shared" si="59"/>
        <v/>
      </c>
      <c r="O131" s="43" t="str">
        <f t="shared" si="59"/>
        <v/>
      </c>
      <c r="P131" s="43" t="str">
        <f t="shared" si="59"/>
        <v/>
      </c>
      <c r="Q131" s="43" t="str">
        <f t="shared" si="59"/>
        <v/>
      </c>
      <c r="R131" s="43" t="str">
        <f t="shared" si="59"/>
        <v/>
      </c>
      <c r="S131" s="43" t="str">
        <f t="shared" si="59"/>
        <v/>
      </c>
      <c r="T131" s="43" t="str">
        <f t="shared" si="59"/>
        <v/>
      </c>
      <c r="U131" s="43" t="str">
        <f t="shared" si="59"/>
        <v/>
      </c>
      <c r="V131" s="43" t="str">
        <f t="shared" si="59"/>
        <v/>
      </c>
      <c r="W131" s="43" t="str">
        <f t="shared" si="59"/>
        <v/>
      </c>
      <c r="X131" s="43" t="str">
        <f t="shared" si="59"/>
        <v/>
      </c>
      <c r="Y131" s="43" t="str">
        <f t="shared" si="59"/>
        <v/>
      </c>
      <c r="Z131" s="43" t="str">
        <f t="shared" si="59"/>
        <v/>
      </c>
      <c r="AA131" s="43" t="str">
        <f t="shared" si="59"/>
        <v/>
      </c>
      <c r="AB131" s="43" t="str">
        <f t="shared" si="59"/>
        <v/>
      </c>
      <c r="AC131" s="43" t="str">
        <f t="shared" si="59"/>
        <v/>
      </c>
      <c r="AD131" s="43" t="str">
        <f t="shared" si="59"/>
        <v/>
      </c>
      <c r="AE131" s="43" t="str">
        <f t="shared" si="59"/>
        <v/>
      </c>
      <c r="AF131" s="43" t="str">
        <f t="shared" si="59"/>
        <v/>
      </c>
      <c r="AG131" s="43" t="str">
        <f t="shared" si="59"/>
        <v/>
      </c>
      <c r="AH131" s="43"/>
      <c r="AI131" s="43"/>
      <c r="AJ131" s="71"/>
      <c r="AK131" s="162"/>
      <c r="AL131" s="156"/>
      <c r="AM131" s="127"/>
      <c r="AN131" s="130"/>
      <c r="AO131" s="133"/>
      <c r="AP131" s="136"/>
      <c r="AQ131" s="136"/>
      <c r="AR131" s="124"/>
      <c r="AS131" s="124"/>
      <c r="AT131" s="124"/>
      <c r="AU131" s="124"/>
      <c r="AV131" s="124"/>
      <c r="AW131" s="124"/>
      <c r="AX131" s="124"/>
      <c r="AY131" s="95"/>
      <c r="AZ131" s="95"/>
      <c r="BA131" s="98"/>
    </row>
    <row r="132" spans="1:53" ht="13.5" customHeight="1" thickBot="1" x14ac:dyDescent="0.3">
      <c r="A132" s="142"/>
      <c r="B132" s="145"/>
      <c r="C132" s="148"/>
      <c r="D132" s="151"/>
      <c r="E132" s="52"/>
      <c r="F132" s="47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9"/>
      <c r="AK132" s="163"/>
      <c r="AL132" s="157"/>
      <c r="AM132" s="128"/>
      <c r="AN132" s="131"/>
      <c r="AO132" s="134"/>
      <c r="AP132" s="137"/>
      <c r="AQ132" s="137"/>
      <c r="AR132" s="125"/>
      <c r="AS132" s="125"/>
      <c r="AT132" s="125"/>
      <c r="AU132" s="125"/>
      <c r="AV132" s="125"/>
      <c r="AW132" s="125"/>
      <c r="AX132" s="125"/>
      <c r="AY132" s="96"/>
      <c r="AZ132" s="96"/>
      <c r="BA132" s="99"/>
    </row>
    <row r="133" spans="1:53" ht="26.45" customHeight="1" x14ac:dyDescent="0.25">
      <c r="A133" s="140">
        <v>31</v>
      </c>
      <c r="B133" s="143" t="str">
        <f>IFERROR(VLOOKUP($C133,[1]Списки!$A$1:$C$3999,2,0),"")</f>
        <v/>
      </c>
      <c r="C133" s="146"/>
      <c r="D133" s="149" t="str">
        <f>IFERROR(VLOOKUP($C133,[1]Списки!$A$1:$C$3999,3,0),"")</f>
        <v/>
      </c>
      <c r="E133" s="50"/>
      <c r="F133" s="34" t="str">
        <f>VLOOKUP(F$11,[1]Графік!$A$5:$C$32,3,0)</f>
        <v>Р</v>
      </c>
      <c r="G133" s="65" t="str">
        <f>VLOOKUP(G$11,[1]Графік!$A$5:$C$32,3,0)</f>
        <v>Р</v>
      </c>
      <c r="H133" s="65" t="str">
        <f>VLOOKUP(H$11,[1]Графік!$A$5:$C$32,3,0)</f>
        <v>ВВ</v>
      </c>
      <c r="I133" s="65" t="str">
        <f>VLOOKUP(I$11,[1]Графік!$A$5:$C$32,3,0)</f>
        <v>ВВ</v>
      </c>
      <c r="J133" s="65" t="str">
        <f>VLOOKUP(J$11,[1]Графік!$A$5:$C$32,3,0)</f>
        <v>Р</v>
      </c>
      <c r="K133" s="65" t="str">
        <f>VLOOKUP(K$11,[1]Графік!$A$5:$C$32,3,0)</f>
        <v>Р</v>
      </c>
      <c r="L133" s="65" t="str">
        <f>VLOOKUP(L$11,[1]Графік!$A$5:$C$32,3,0)</f>
        <v>Р</v>
      </c>
      <c r="M133" s="65" t="str">
        <f>VLOOKUP(M$11,[1]Графік!$A$5:$C$32,3,0)</f>
        <v>Р</v>
      </c>
      <c r="N133" s="65" t="str">
        <f>VLOOKUP(N$11,[1]Графік!$A$5:$C$32,3,0)</f>
        <v>ВВ</v>
      </c>
      <c r="O133" s="65" t="str">
        <f>VLOOKUP(O$11,[1]Графік!$A$5:$C$32,3,0)</f>
        <v>ВВ</v>
      </c>
      <c r="P133" s="65" t="str">
        <f>VLOOKUP(P$11,[1]Графік!$A$5:$C$32,3,0)</f>
        <v>Р</v>
      </c>
      <c r="Q133" s="65" t="str">
        <f>VLOOKUP(Q$11,[1]Графік!$A$5:$C$32,3,0)</f>
        <v>Р</v>
      </c>
      <c r="R133" s="65" t="str">
        <f>VLOOKUP(R$11,[1]Графік!$A$5:$C$32,3,0)</f>
        <v>Р</v>
      </c>
      <c r="S133" s="65" t="str">
        <f>VLOOKUP(S$11,[1]Графік!$A$5:$C$32,3,0)</f>
        <v>Р</v>
      </c>
      <c r="T133" s="65" t="str">
        <f>VLOOKUP(T$11,[1]Графік!$A$5:$C$32,3,0)</f>
        <v>ВВ</v>
      </c>
      <c r="U133" s="65" t="str">
        <f>VLOOKUP(U$11,[1]Графік!$A$5:$C$32,3,0)</f>
        <v>ВВ</v>
      </c>
      <c r="V133" s="65" t="str">
        <f>VLOOKUP(V$11,[1]Графік!$A$5:$C$32,3,0)</f>
        <v>Р</v>
      </c>
      <c r="W133" s="65" t="str">
        <f>VLOOKUP(W$11,[1]Графік!$A$5:$C$32,3,0)</f>
        <v>Р</v>
      </c>
      <c r="X133" s="65" t="str">
        <f>VLOOKUP(X$11,[1]Графік!$A$5:$C$32,3,0)</f>
        <v>Р</v>
      </c>
      <c r="Y133" s="65" t="str">
        <f>VLOOKUP(Y$11,[1]Графік!$A$5:$C$32,3,0)</f>
        <v>Р</v>
      </c>
      <c r="Z133" s="65" t="str">
        <f>VLOOKUP(Z$11,[1]Графік!$A$5:$C$32,3,0)</f>
        <v>ВВ</v>
      </c>
      <c r="AA133" s="65" t="str">
        <f>VLOOKUP(AA$11,[1]Графік!$A$5:$C$32,3,0)</f>
        <v>ВВ</v>
      </c>
      <c r="AB133" s="65" t="str">
        <f>VLOOKUP(AB$11,[1]Графік!$A$5:$C$32,3,0)</f>
        <v>Р</v>
      </c>
      <c r="AC133" s="65" t="str">
        <f>VLOOKUP(AC$11,[1]Графік!$A$5:$C$32,3,0)</f>
        <v>Р</v>
      </c>
      <c r="AD133" s="65" t="str">
        <f>VLOOKUP(AD$11,[1]Графік!$A$5:$C$32,3,0)</f>
        <v>Р</v>
      </c>
      <c r="AE133" s="65" t="str">
        <f>VLOOKUP(AE$11,[1]Графік!$A$5:$C$32,3,0)</f>
        <v>Р</v>
      </c>
      <c r="AF133" s="65" t="str">
        <f>VLOOKUP(AF$11,[1]Графік!$A$5:$C$32,3,0)</f>
        <v>ВВ</v>
      </c>
      <c r="AG133" s="65" t="str">
        <f>VLOOKUP(AG$11,[1]Графік!$A$5:$C$32,3,0)</f>
        <v>ВВ</v>
      </c>
      <c r="AH133" s="65"/>
      <c r="AI133" s="65"/>
      <c r="AJ133" s="66"/>
      <c r="AK133" s="162">
        <f ca="1">SUMIF($F133:$AJ136,"Р",$F134:$AJ134)</f>
        <v>144</v>
      </c>
      <c r="AL133" s="156">
        <f ca="1">SUMIF($F135:$AJ136,"НУ",$F136:$AJ136)</f>
        <v>0</v>
      </c>
      <c r="AM133" s="127">
        <f ca="1">SUMIF(F133:AJ136,"РВ",F134:AJ134)</f>
        <v>0</v>
      </c>
      <c r="AN133" s="130">
        <f ca="1">AK133+AL133+AM133</f>
        <v>144</v>
      </c>
      <c r="AO133" s="133">
        <f ca="1">AK133/8</f>
        <v>18</v>
      </c>
      <c r="AP133" s="136">
        <f>COUNTIF($F133:$AJ136,"=ВВ")</f>
        <v>10</v>
      </c>
      <c r="AQ133" s="136">
        <f>COUNTIF($F133:$AJ136,"=В")</f>
        <v>0</v>
      </c>
      <c r="AR133" s="124">
        <f>COUNTIF($F133:$AJ136,"=НА")</f>
        <v>0</v>
      </c>
      <c r="AS133" s="124">
        <f>COUNTIF(F133:AJ136,"=ТН")</f>
        <v>0</v>
      </c>
      <c r="AT133" s="124">
        <f>COUNTIF($F133:$AJ136,"=ВД")</f>
        <v>0</v>
      </c>
      <c r="AU133" s="124">
        <f>COUNTIF($F133:$AJ136,"=ВП")</f>
        <v>0</v>
      </c>
      <c r="AV133" s="124">
        <f>COUNTIF($F133:$AJ136,"=ДД")</f>
        <v>0</v>
      </c>
      <c r="AW133" s="124">
        <f>COUNTIF($F133:$AJ136,"=П")</f>
        <v>0</v>
      </c>
      <c r="AX133" s="124">
        <f>COUNTIF($F133:$AJ136,"=ПР")</f>
        <v>0</v>
      </c>
      <c r="AY133" s="95">
        <f>COUNTIF($F133:$AJ136,"=І")</f>
        <v>0</v>
      </c>
      <c r="AZ133" s="95">
        <f>COUNTIF($F133:$AJ136,"=НЗ")</f>
        <v>0</v>
      </c>
      <c r="BA133" s="97" t="str">
        <f>IF(C133&gt;1,[1]Графік!$D$36,"")</f>
        <v/>
      </c>
    </row>
    <row r="134" spans="1:53" ht="12.75" customHeight="1" x14ac:dyDescent="0.25">
      <c r="A134" s="141"/>
      <c r="B134" s="144"/>
      <c r="C134" s="147"/>
      <c r="D134" s="150"/>
      <c r="E134" s="51"/>
      <c r="F134" s="38">
        <f t="shared" ref="F134:AG134" si="60">IF(F133="Р",8,"")</f>
        <v>8</v>
      </c>
      <c r="G134" s="39">
        <f t="shared" si="60"/>
        <v>8</v>
      </c>
      <c r="H134" s="70" t="str">
        <f t="shared" si="60"/>
        <v/>
      </c>
      <c r="I134" s="70" t="str">
        <f t="shared" si="60"/>
        <v/>
      </c>
      <c r="J134" s="70">
        <f t="shared" si="60"/>
        <v>8</v>
      </c>
      <c r="K134" s="70">
        <f t="shared" si="60"/>
        <v>8</v>
      </c>
      <c r="L134" s="70">
        <f t="shared" si="60"/>
        <v>8</v>
      </c>
      <c r="M134" s="70">
        <f t="shared" si="60"/>
        <v>8</v>
      </c>
      <c r="N134" s="70" t="str">
        <f t="shared" si="60"/>
        <v/>
      </c>
      <c r="O134" s="70" t="str">
        <f t="shared" si="60"/>
        <v/>
      </c>
      <c r="P134" s="70">
        <f t="shared" si="60"/>
        <v>8</v>
      </c>
      <c r="Q134" s="70">
        <f t="shared" si="60"/>
        <v>8</v>
      </c>
      <c r="R134" s="70">
        <f t="shared" si="60"/>
        <v>8</v>
      </c>
      <c r="S134" s="70">
        <f t="shared" si="60"/>
        <v>8</v>
      </c>
      <c r="T134" s="70" t="str">
        <f t="shared" si="60"/>
        <v/>
      </c>
      <c r="U134" s="70" t="str">
        <f t="shared" si="60"/>
        <v/>
      </c>
      <c r="V134" s="70">
        <f t="shared" si="60"/>
        <v>8</v>
      </c>
      <c r="W134" s="70">
        <f t="shared" si="60"/>
        <v>8</v>
      </c>
      <c r="X134" s="70">
        <f t="shared" si="60"/>
        <v>8</v>
      </c>
      <c r="Y134" s="70">
        <f t="shared" si="60"/>
        <v>8</v>
      </c>
      <c r="Z134" s="70" t="str">
        <f t="shared" si="60"/>
        <v/>
      </c>
      <c r="AA134" s="70" t="str">
        <f t="shared" si="60"/>
        <v/>
      </c>
      <c r="AB134" s="70">
        <f t="shared" si="60"/>
        <v>8</v>
      </c>
      <c r="AC134" s="70">
        <f t="shared" si="60"/>
        <v>8</v>
      </c>
      <c r="AD134" s="70">
        <f t="shared" si="60"/>
        <v>8</v>
      </c>
      <c r="AE134" s="70">
        <f t="shared" si="60"/>
        <v>8</v>
      </c>
      <c r="AF134" s="70" t="str">
        <f t="shared" si="60"/>
        <v/>
      </c>
      <c r="AG134" s="70" t="str">
        <f t="shared" si="60"/>
        <v/>
      </c>
      <c r="AH134" s="39"/>
      <c r="AI134" s="39"/>
      <c r="AJ134" s="40"/>
      <c r="AK134" s="162"/>
      <c r="AL134" s="156"/>
      <c r="AM134" s="127"/>
      <c r="AN134" s="130"/>
      <c r="AO134" s="133"/>
      <c r="AP134" s="136"/>
      <c r="AQ134" s="136"/>
      <c r="AR134" s="124"/>
      <c r="AS134" s="124"/>
      <c r="AT134" s="124"/>
      <c r="AU134" s="124"/>
      <c r="AV134" s="124"/>
      <c r="AW134" s="124"/>
      <c r="AX134" s="124"/>
      <c r="AY134" s="95"/>
      <c r="AZ134" s="95"/>
      <c r="BA134" s="98"/>
    </row>
    <row r="135" spans="1:53" ht="12.75" customHeight="1" x14ac:dyDescent="0.25">
      <c r="A135" s="141"/>
      <c r="B135" s="144"/>
      <c r="C135" s="147"/>
      <c r="D135" s="150"/>
      <c r="E135" s="51"/>
      <c r="F135" s="43" t="str">
        <f t="shared" ref="F135:AG135" si="61">IF(F136&gt;0,"НУ","")</f>
        <v/>
      </c>
      <c r="G135" s="43" t="str">
        <f t="shared" si="61"/>
        <v/>
      </c>
      <c r="H135" s="43" t="str">
        <f t="shared" si="61"/>
        <v/>
      </c>
      <c r="I135" s="43" t="str">
        <f t="shared" si="61"/>
        <v/>
      </c>
      <c r="J135" s="43" t="str">
        <f t="shared" si="61"/>
        <v/>
      </c>
      <c r="K135" s="43" t="str">
        <f t="shared" si="61"/>
        <v/>
      </c>
      <c r="L135" s="43" t="str">
        <f t="shared" si="61"/>
        <v/>
      </c>
      <c r="M135" s="43" t="str">
        <f t="shared" si="61"/>
        <v/>
      </c>
      <c r="N135" s="43" t="str">
        <f t="shared" si="61"/>
        <v/>
      </c>
      <c r="O135" s="43" t="str">
        <f t="shared" si="61"/>
        <v/>
      </c>
      <c r="P135" s="43" t="str">
        <f t="shared" si="61"/>
        <v/>
      </c>
      <c r="Q135" s="43" t="str">
        <f t="shared" si="61"/>
        <v/>
      </c>
      <c r="R135" s="43" t="str">
        <f t="shared" si="61"/>
        <v/>
      </c>
      <c r="S135" s="43" t="str">
        <f t="shared" si="61"/>
        <v/>
      </c>
      <c r="T135" s="43" t="str">
        <f t="shared" si="61"/>
        <v/>
      </c>
      <c r="U135" s="43" t="str">
        <f t="shared" si="61"/>
        <v/>
      </c>
      <c r="V135" s="43" t="str">
        <f t="shared" si="61"/>
        <v/>
      </c>
      <c r="W135" s="43" t="str">
        <f t="shared" si="61"/>
        <v/>
      </c>
      <c r="X135" s="43" t="str">
        <f t="shared" si="61"/>
        <v/>
      </c>
      <c r="Y135" s="43" t="str">
        <f t="shared" si="61"/>
        <v/>
      </c>
      <c r="Z135" s="43" t="str">
        <f t="shared" si="61"/>
        <v/>
      </c>
      <c r="AA135" s="43" t="str">
        <f t="shared" si="61"/>
        <v/>
      </c>
      <c r="AB135" s="43" t="str">
        <f t="shared" si="61"/>
        <v/>
      </c>
      <c r="AC135" s="43" t="str">
        <f t="shared" si="61"/>
        <v/>
      </c>
      <c r="AD135" s="43" t="str">
        <f t="shared" si="61"/>
        <v/>
      </c>
      <c r="AE135" s="43" t="str">
        <f t="shared" si="61"/>
        <v/>
      </c>
      <c r="AF135" s="43" t="str">
        <f t="shared" si="61"/>
        <v/>
      </c>
      <c r="AG135" s="43" t="str">
        <f t="shared" si="61"/>
        <v/>
      </c>
      <c r="AH135" s="43"/>
      <c r="AI135" s="43"/>
      <c r="AJ135" s="71"/>
      <c r="AK135" s="162"/>
      <c r="AL135" s="156"/>
      <c r="AM135" s="127"/>
      <c r="AN135" s="130"/>
      <c r="AO135" s="133"/>
      <c r="AP135" s="136"/>
      <c r="AQ135" s="136"/>
      <c r="AR135" s="124"/>
      <c r="AS135" s="124"/>
      <c r="AT135" s="124"/>
      <c r="AU135" s="124"/>
      <c r="AV135" s="124"/>
      <c r="AW135" s="124"/>
      <c r="AX135" s="124"/>
      <c r="AY135" s="95"/>
      <c r="AZ135" s="95"/>
      <c r="BA135" s="98"/>
    </row>
    <row r="136" spans="1:53" ht="13.5" customHeight="1" thickBot="1" x14ac:dyDescent="0.3">
      <c r="A136" s="142"/>
      <c r="B136" s="145"/>
      <c r="C136" s="148"/>
      <c r="D136" s="151"/>
      <c r="E136" s="52"/>
      <c r="F136" s="47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9"/>
      <c r="AK136" s="163"/>
      <c r="AL136" s="157"/>
      <c r="AM136" s="128"/>
      <c r="AN136" s="131"/>
      <c r="AO136" s="134"/>
      <c r="AP136" s="137"/>
      <c r="AQ136" s="137"/>
      <c r="AR136" s="125"/>
      <c r="AS136" s="125"/>
      <c r="AT136" s="125"/>
      <c r="AU136" s="125"/>
      <c r="AV136" s="125"/>
      <c r="AW136" s="125"/>
      <c r="AX136" s="125"/>
      <c r="AY136" s="96"/>
      <c r="AZ136" s="96"/>
      <c r="BA136" s="99"/>
    </row>
    <row r="137" spans="1:53" ht="12.75" customHeight="1" x14ac:dyDescent="0.25">
      <c r="A137" s="140">
        <v>32</v>
      </c>
      <c r="B137" s="143" t="str">
        <f>IFERROR(VLOOKUP($C137,[1]Списки!$A$1:$C$3999,2,0),"")</f>
        <v/>
      </c>
      <c r="C137" s="146"/>
      <c r="D137" s="149" t="str">
        <f>IFERROR(VLOOKUP($C137,[1]Списки!$A$1:$C$3999,3,0),"")</f>
        <v/>
      </c>
      <c r="E137" s="50"/>
      <c r="F137" s="34" t="str">
        <f>VLOOKUP(F$11,[1]Графік!$A$5:$C$32,3,0)</f>
        <v>Р</v>
      </c>
      <c r="G137" s="65" t="str">
        <f>VLOOKUP(G$11,[1]Графік!$A$5:$C$32,3,0)</f>
        <v>Р</v>
      </c>
      <c r="H137" s="65" t="str">
        <f>VLOOKUP(H$11,[1]Графік!$A$5:$C$32,3,0)</f>
        <v>ВВ</v>
      </c>
      <c r="I137" s="65" t="str">
        <f>VLOOKUP(I$11,[1]Графік!$A$5:$C$32,3,0)</f>
        <v>ВВ</v>
      </c>
      <c r="J137" s="65" t="str">
        <f>VLOOKUP(J$11,[1]Графік!$A$5:$C$32,3,0)</f>
        <v>Р</v>
      </c>
      <c r="K137" s="65" t="str">
        <f>VLOOKUP(K$11,[1]Графік!$A$5:$C$32,3,0)</f>
        <v>Р</v>
      </c>
      <c r="L137" s="65" t="str">
        <f>VLOOKUP(L$11,[1]Графік!$A$5:$C$32,3,0)</f>
        <v>Р</v>
      </c>
      <c r="M137" s="65" t="str">
        <f>VLOOKUP(M$11,[1]Графік!$A$5:$C$32,3,0)</f>
        <v>Р</v>
      </c>
      <c r="N137" s="65" t="str">
        <f>VLOOKUP(N$11,[1]Графік!$A$5:$C$32,3,0)</f>
        <v>ВВ</v>
      </c>
      <c r="O137" s="65" t="str">
        <f>VLOOKUP(O$11,[1]Графік!$A$5:$C$32,3,0)</f>
        <v>ВВ</v>
      </c>
      <c r="P137" s="65" t="str">
        <f>VLOOKUP(P$11,[1]Графік!$A$5:$C$32,3,0)</f>
        <v>Р</v>
      </c>
      <c r="Q137" s="65" t="str">
        <f>VLOOKUP(Q$11,[1]Графік!$A$5:$C$32,3,0)</f>
        <v>Р</v>
      </c>
      <c r="R137" s="65" t="str">
        <f>VLOOKUP(R$11,[1]Графік!$A$5:$C$32,3,0)</f>
        <v>Р</v>
      </c>
      <c r="S137" s="65" t="str">
        <f>VLOOKUP(S$11,[1]Графік!$A$5:$C$32,3,0)</f>
        <v>Р</v>
      </c>
      <c r="T137" s="65" t="str">
        <f>VLOOKUP(T$11,[1]Графік!$A$5:$C$32,3,0)</f>
        <v>ВВ</v>
      </c>
      <c r="U137" s="65" t="str">
        <f>VLOOKUP(U$11,[1]Графік!$A$5:$C$32,3,0)</f>
        <v>ВВ</v>
      </c>
      <c r="V137" s="65" t="str">
        <f>VLOOKUP(V$11,[1]Графік!$A$5:$C$32,3,0)</f>
        <v>Р</v>
      </c>
      <c r="W137" s="65" t="str">
        <f>VLOOKUP(W$11,[1]Графік!$A$5:$C$32,3,0)</f>
        <v>Р</v>
      </c>
      <c r="X137" s="65" t="str">
        <f>VLOOKUP(X$11,[1]Графік!$A$5:$C$32,3,0)</f>
        <v>Р</v>
      </c>
      <c r="Y137" s="65" t="str">
        <f>VLOOKUP(Y$11,[1]Графік!$A$5:$C$32,3,0)</f>
        <v>Р</v>
      </c>
      <c r="Z137" s="65" t="str">
        <f>VLOOKUP(Z$11,[1]Графік!$A$5:$C$32,3,0)</f>
        <v>ВВ</v>
      </c>
      <c r="AA137" s="65" t="str">
        <f>VLOOKUP(AA$11,[1]Графік!$A$5:$C$32,3,0)</f>
        <v>ВВ</v>
      </c>
      <c r="AB137" s="65" t="str">
        <f>VLOOKUP(AB$11,[1]Графік!$A$5:$C$32,3,0)</f>
        <v>Р</v>
      </c>
      <c r="AC137" s="65" t="str">
        <f>VLOOKUP(AC$11,[1]Графік!$A$5:$C$32,3,0)</f>
        <v>Р</v>
      </c>
      <c r="AD137" s="65" t="str">
        <f>VLOOKUP(AD$11,[1]Графік!$A$5:$C$32,3,0)</f>
        <v>Р</v>
      </c>
      <c r="AE137" s="65" t="str">
        <f>VLOOKUP(AE$11,[1]Графік!$A$5:$C$32,3,0)</f>
        <v>Р</v>
      </c>
      <c r="AF137" s="65" t="str">
        <f>VLOOKUP(AF$11,[1]Графік!$A$5:$C$32,3,0)</f>
        <v>ВВ</v>
      </c>
      <c r="AG137" s="65" t="str">
        <f>VLOOKUP(AG$11,[1]Графік!$A$5:$C$32,3,0)</f>
        <v>ВВ</v>
      </c>
      <c r="AH137" s="65"/>
      <c r="AI137" s="65"/>
      <c r="AJ137" s="66"/>
      <c r="AK137" s="162">
        <f ca="1">SUMIF($F137:$AJ140,"Р",$F138:$AJ138)</f>
        <v>144</v>
      </c>
      <c r="AL137" s="156">
        <f ca="1">SUMIF($F139:$AJ140,"НУ",$F140:$AJ140)</f>
        <v>0</v>
      </c>
      <c r="AM137" s="127">
        <f ca="1">SUMIF(F137:AJ140,"РВ",F138:AJ138)</f>
        <v>0</v>
      </c>
      <c r="AN137" s="130">
        <f ca="1">AK137+AL137+AM137</f>
        <v>144</v>
      </c>
      <c r="AO137" s="133">
        <f ca="1">AK137/8</f>
        <v>18</v>
      </c>
      <c r="AP137" s="136">
        <f>COUNTIF($F137:$AJ140,"=ВВ")</f>
        <v>10</v>
      </c>
      <c r="AQ137" s="136">
        <f>COUNTIF($F137:$AJ140,"=В")</f>
        <v>0</v>
      </c>
      <c r="AR137" s="124">
        <f>COUNTIF($F137:$AJ140,"=НА")</f>
        <v>0</v>
      </c>
      <c r="AS137" s="124">
        <f>COUNTIF(F137:AJ140,"=ТН")</f>
        <v>0</v>
      </c>
      <c r="AT137" s="124">
        <f>COUNTIF($F137:$AJ140,"=ВД")</f>
        <v>0</v>
      </c>
      <c r="AU137" s="124">
        <f>COUNTIF($F137:$AJ140,"=ВП")</f>
        <v>0</v>
      </c>
      <c r="AV137" s="124">
        <f>COUNTIF($F137:$AJ140,"=ДД")</f>
        <v>0</v>
      </c>
      <c r="AW137" s="124">
        <f>COUNTIF($F137:$AJ140,"=П")</f>
        <v>0</v>
      </c>
      <c r="AX137" s="124">
        <f>COUNTIF($F137:$AJ140,"=ПР")</f>
        <v>0</v>
      </c>
      <c r="AY137" s="95">
        <f>COUNTIF($F137:$AJ140,"=І")</f>
        <v>0</v>
      </c>
      <c r="AZ137" s="95">
        <f>COUNTIF($F137:$AJ140,"=НЗ")</f>
        <v>0</v>
      </c>
      <c r="BA137" s="97" t="str">
        <f>IF(C137&gt;1,[1]Графік!$D$36,"")</f>
        <v/>
      </c>
    </row>
    <row r="138" spans="1:53" ht="25.5" customHeight="1" x14ac:dyDescent="0.25">
      <c r="A138" s="141"/>
      <c r="B138" s="144"/>
      <c r="C138" s="147"/>
      <c r="D138" s="150"/>
      <c r="E138" s="51"/>
      <c r="F138" s="38">
        <f t="shared" ref="F138:AG138" si="62">IF(F137="Р",8,"")</f>
        <v>8</v>
      </c>
      <c r="G138" s="39">
        <f t="shared" si="62"/>
        <v>8</v>
      </c>
      <c r="H138" s="70" t="str">
        <f t="shared" si="62"/>
        <v/>
      </c>
      <c r="I138" s="70" t="str">
        <f t="shared" si="62"/>
        <v/>
      </c>
      <c r="J138" s="70">
        <f t="shared" si="62"/>
        <v>8</v>
      </c>
      <c r="K138" s="70">
        <f t="shared" si="62"/>
        <v>8</v>
      </c>
      <c r="L138" s="70">
        <f t="shared" si="62"/>
        <v>8</v>
      </c>
      <c r="M138" s="70">
        <f t="shared" si="62"/>
        <v>8</v>
      </c>
      <c r="N138" s="70" t="str">
        <f t="shared" si="62"/>
        <v/>
      </c>
      <c r="O138" s="70" t="str">
        <f t="shared" si="62"/>
        <v/>
      </c>
      <c r="P138" s="70">
        <f t="shared" si="62"/>
        <v>8</v>
      </c>
      <c r="Q138" s="70">
        <f t="shared" si="62"/>
        <v>8</v>
      </c>
      <c r="R138" s="70">
        <f t="shared" si="62"/>
        <v>8</v>
      </c>
      <c r="S138" s="70">
        <f t="shared" si="62"/>
        <v>8</v>
      </c>
      <c r="T138" s="70" t="str">
        <f t="shared" si="62"/>
        <v/>
      </c>
      <c r="U138" s="70" t="str">
        <f t="shared" si="62"/>
        <v/>
      </c>
      <c r="V138" s="70">
        <f t="shared" si="62"/>
        <v>8</v>
      </c>
      <c r="W138" s="70">
        <f t="shared" si="62"/>
        <v>8</v>
      </c>
      <c r="X138" s="70">
        <f t="shared" si="62"/>
        <v>8</v>
      </c>
      <c r="Y138" s="70">
        <f t="shared" si="62"/>
        <v>8</v>
      </c>
      <c r="Z138" s="70" t="str">
        <f t="shared" si="62"/>
        <v/>
      </c>
      <c r="AA138" s="70" t="str">
        <f t="shared" si="62"/>
        <v/>
      </c>
      <c r="AB138" s="70">
        <f t="shared" si="62"/>
        <v>8</v>
      </c>
      <c r="AC138" s="70">
        <f t="shared" si="62"/>
        <v>8</v>
      </c>
      <c r="AD138" s="70">
        <f t="shared" si="62"/>
        <v>8</v>
      </c>
      <c r="AE138" s="70">
        <f t="shared" si="62"/>
        <v>8</v>
      </c>
      <c r="AF138" s="70" t="str">
        <f t="shared" si="62"/>
        <v/>
      </c>
      <c r="AG138" s="70" t="str">
        <f t="shared" si="62"/>
        <v/>
      </c>
      <c r="AH138" s="39"/>
      <c r="AI138" s="39"/>
      <c r="AJ138" s="40"/>
      <c r="AK138" s="162"/>
      <c r="AL138" s="156"/>
      <c r="AM138" s="127"/>
      <c r="AN138" s="130"/>
      <c r="AO138" s="133"/>
      <c r="AP138" s="136"/>
      <c r="AQ138" s="136"/>
      <c r="AR138" s="124"/>
      <c r="AS138" s="124"/>
      <c r="AT138" s="124"/>
      <c r="AU138" s="124"/>
      <c r="AV138" s="124"/>
      <c r="AW138" s="124"/>
      <c r="AX138" s="124"/>
      <c r="AY138" s="95"/>
      <c r="AZ138" s="95"/>
      <c r="BA138" s="98"/>
    </row>
    <row r="139" spans="1:53" ht="12.75" customHeight="1" x14ac:dyDescent="0.25">
      <c r="A139" s="141"/>
      <c r="B139" s="144"/>
      <c r="C139" s="147"/>
      <c r="D139" s="150"/>
      <c r="E139" s="51"/>
      <c r="F139" s="43" t="str">
        <f t="shared" ref="F139:AG139" si="63">IF(F140&gt;0,"НУ","")</f>
        <v/>
      </c>
      <c r="G139" s="43" t="str">
        <f t="shared" si="63"/>
        <v/>
      </c>
      <c r="H139" s="43" t="str">
        <f t="shared" si="63"/>
        <v/>
      </c>
      <c r="I139" s="43" t="str">
        <f t="shared" si="63"/>
        <v/>
      </c>
      <c r="J139" s="43" t="str">
        <f t="shared" si="63"/>
        <v/>
      </c>
      <c r="K139" s="43" t="str">
        <f t="shared" si="63"/>
        <v/>
      </c>
      <c r="L139" s="43" t="str">
        <f t="shared" si="63"/>
        <v/>
      </c>
      <c r="M139" s="43" t="str">
        <f t="shared" si="63"/>
        <v/>
      </c>
      <c r="N139" s="43" t="str">
        <f t="shared" si="63"/>
        <v/>
      </c>
      <c r="O139" s="43" t="str">
        <f t="shared" si="63"/>
        <v/>
      </c>
      <c r="P139" s="43" t="str">
        <f t="shared" si="63"/>
        <v/>
      </c>
      <c r="Q139" s="43" t="str">
        <f t="shared" si="63"/>
        <v/>
      </c>
      <c r="R139" s="43" t="str">
        <f t="shared" si="63"/>
        <v/>
      </c>
      <c r="S139" s="43" t="str">
        <f t="shared" si="63"/>
        <v/>
      </c>
      <c r="T139" s="43" t="str">
        <f t="shared" si="63"/>
        <v/>
      </c>
      <c r="U139" s="43" t="str">
        <f t="shared" si="63"/>
        <v/>
      </c>
      <c r="V139" s="43" t="str">
        <f t="shared" si="63"/>
        <v/>
      </c>
      <c r="W139" s="43" t="str">
        <f t="shared" si="63"/>
        <v/>
      </c>
      <c r="X139" s="43" t="str">
        <f t="shared" si="63"/>
        <v/>
      </c>
      <c r="Y139" s="43" t="str">
        <f t="shared" si="63"/>
        <v/>
      </c>
      <c r="Z139" s="43" t="str">
        <f t="shared" si="63"/>
        <v/>
      </c>
      <c r="AA139" s="43" t="str">
        <f t="shared" si="63"/>
        <v/>
      </c>
      <c r="AB139" s="43" t="str">
        <f t="shared" si="63"/>
        <v/>
      </c>
      <c r="AC139" s="43" t="str">
        <f t="shared" si="63"/>
        <v/>
      </c>
      <c r="AD139" s="43" t="str">
        <f t="shared" si="63"/>
        <v/>
      </c>
      <c r="AE139" s="43" t="str">
        <f t="shared" si="63"/>
        <v/>
      </c>
      <c r="AF139" s="43" t="str">
        <f t="shared" si="63"/>
        <v/>
      </c>
      <c r="AG139" s="43" t="str">
        <f t="shared" si="63"/>
        <v/>
      </c>
      <c r="AH139" s="43"/>
      <c r="AI139" s="43"/>
      <c r="AJ139" s="71"/>
      <c r="AK139" s="162"/>
      <c r="AL139" s="156"/>
      <c r="AM139" s="127"/>
      <c r="AN139" s="130"/>
      <c r="AO139" s="133"/>
      <c r="AP139" s="136"/>
      <c r="AQ139" s="136"/>
      <c r="AR139" s="124"/>
      <c r="AS139" s="124"/>
      <c r="AT139" s="124"/>
      <c r="AU139" s="124"/>
      <c r="AV139" s="124"/>
      <c r="AW139" s="124"/>
      <c r="AX139" s="124"/>
      <c r="AY139" s="95"/>
      <c r="AZ139" s="95"/>
      <c r="BA139" s="98"/>
    </row>
    <row r="140" spans="1:53" ht="13.5" customHeight="1" thickBot="1" x14ac:dyDescent="0.3">
      <c r="A140" s="142"/>
      <c r="B140" s="145"/>
      <c r="C140" s="148"/>
      <c r="D140" s="151"/>
      <c r="E140" s="52"/>
      <c r="F140" s="47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9"/>
      <c r="AK140" s="163"/>
      <c r="AL140" s="157"/>
      <c r="AM140" s="128"/>
      <c r="AN140" s="131"/>
      <c r="AO140" s="134"/>
      <c r="AP140" s="137"/>
      <c r="AQ140" s="137"/>
      <c r="AR140" s="125"/>
      <c r="AS140" s="125"/>
      <c r="AT140" s="125"/>
      <c r="AU140" s="125"/>
      <c r="AV140" s="125"/>
      <c r="AW140" s="125"/>
      <c r="AX140" s="125"/>
      <c r="AY140" s="96"/>
      <c r="AZ140" s="96"/>
      <c r="BA140" s="99"/>
    </row>
    <row r="141" spans="1:53" ht="12.75" customHeight="1" x14ac:dyDescent="0.25">
      <c r="A141" s="140">
        <v>33</v>
      </c>
      <c r="B141" s="143" t="str">
        <f>IFERROR(VLOOKUP($C141,[1]Списки!$A$1:$C$3999,2,0),"")</f>
        <v/>
      </c>
      <c r="C141" s="146"/>
      <c r="D141" s="149" t="str">
        <f>IFERROR(VLOOKUP($C141,[1]Списки!$A$1:$C$3999,3,0),"")</f>
        <v/>
      </c>
      <c r="E141" s="50"/>
      <c r="F141" s="34" t="str">
        <f>VLOOKUP(F$11,[1]Графік!$A$5:$C$32,3,0)</f>
        <v>Р</v>
      </c>
      <c r="G141" s="65" t="str">
        <f>VLOOKUP(G$11,[1]Графік!$A$5:$C$32,3,0)</f>
        <v>Р</v>
      </c>
      <c r="H141" s="65" t="str">
        <f>VLOOKUP(H$11,[1]Графік!$A$5:$C$32,3,0)</f>
        <v>ВВ</v>
      </c>
      <c r="I141" s="65" t="str">
        <f>VLOOKUP(I$11,[1]Графік!$A$5:$C$32,3,0)</f>
        <v>ВВ</v>
      </c>
      <c r="J141" s="65" t="str">
        <f>VLOOKUP(J$11,[1]Графік!$A$5:$C$32,3,0)</f>
        <v>Р</v>
      </c>
      <c r="K141" s="65" t="str">
        <f>VLOOKUP(K$11,[1]Графік!$A$5:$C$32,3,0)</f>
        <v>Р</v>
      </c>
      <c r="L141" s="65" t="str">
        <f>VLOOKUP(L$11,[1]Графік!$A$5:$C$32,3,0)</f>
        <v>Р</v>
      </c>
      <c r="M141" s="65" t="str">
        <f>VLOOKUP(M$11,[1]Графік!$A$5:$C$32,3,0)</f>
        <v>Р</v>
      </c>
      <c r="N141" s="65" t="str">
        <f>VLOOKUP(N$11,[1]Графік!$A$5:$C$32,3,0)</f>
        <v>ВВ</v>
      </c>
      <c r="O141" s="65" t="str">
        <f>VLOOKUP(O$11,[1]Графік!$A$5:$C$32,3,0)</f>
        <v>ВВ</v>
      </c>
      <c r="P141" s="65" t="str">
        <f>VLOOKUP(P$11,[1]Графік!$A$5:$C$32,3,0)</f>
        <v>Р</v>
      </c>
      <c r="Q141" s="65" t="str">
        <f>VLOOKUP(Q$11,[1]Графік!$A$5:$C$32,3,0)</f>
        <v>Р</v>
      </c>
      <c r="R141" s="65" t="str">
        <f>VLOOKUP(R$11,[1]Графік!$A$5:$C$32,3,0)</f>
        <v>Р</v>
      </c>
      <c r="S141" s="65" t="str">
        <f>VLOOKUP(S$11,[1]Графік!$A$5:$C$32,3,0)</f>
        <v>Р</v>
      </c>
      <c r="T141" s="65" t="str">
        <f>VLOOKUP(T$11,[1]Графік!$A$5:$C$32,3,0)</f>
        <v>ВВ</v>
      </c>
      <c r="U141" s="65" t="str">
        <f>VLOOKUP(U$11,[1]Графік!$A$5:$C$32,3,0)</f>
        <v>ВВ</v>
      </c>
      <c r="V141" s="65" t="str">
        <f>VLOOKUP(V$11,[1]Графік!$A$5:$C$32,3,0)</f>
        <v>Р</v>
      </c>
      <c r="W141" s="65" t="str">
        <f>VLOOKUP(W$11,[1]Графік!$A$5:$C$32,3,0)</f>
        <v>Р</v>
      </c>
      <c r="X141" s="65" t="str">
        <f>VLOOKUP(X$11,[1]Графік!$A$5:$C$32,3,0)</f>
        <v>Р</v>
      </c>
      <c r="Y141" s="65" t="str">
        <f>VLOOKUP(Y$11,[1]Графік!$A$5:$C$32,3,0)</f>
        <v>Р</v>
      </c>
      <c r="Z141" s="65" t="str">
        <f>VLOOKUP(Z$11,[1]Графік!$A$5:$C$32,3,0)</f>
        <v>ВВ</v>
      </c>
      <c r="AA141" s="65" t="str">
        <f>VLOOKUP(AA$11,[1]Графік!$A$5:$C$32,3,0)</f>
        <v>ВВ</v>
      </c>
      <c r="AB141" s="65" t="str">
        <f>VLOOKUP(AB$11,[1]Графік!$A$5:$C$32,3,0)</f>
        <v>Р</v>
      </c>
      <c r="AC141" s="65" t="str">
        <f>VLOOKUP(AC$11,[1]Графік!$A$5:$C$32,3,0)</f>
        <v>Р</v>
      </c>
      <c r="AD141" s="65" t="str">
        <f>VLOOKUP(AD$11,[1]Графік!$A$5:$C$32,3,0)</f>
        <v>Р</v>
      </c>
      <c r="AE141" s="65" t="str">
        <f>VLOOKUP(AE$11,[1]Графік!$A$5:$C$32,3,0)</f>
        <v>Р</v>
      </c>
      <c r="AF141" s="65" t="str">
        <f>VLOOKUP(AF$11,[1]Графік!$A$5:$C$32,3,0)</f>
        <v>ВВ</v>
      </c>
      <c r="AG141" s="65" t="str">
        <f>VLOOKUP(AG$11,[1]Графік!$A$5:$C$32,3,0)</f>
        <v>ВВ</v>
      </c>
      <c r="AH141" s="65"/>
      <c r="AI141" s="65"/>
      <c r="AJ141" s="66"/>
      <c r="AK141" s="162">
        <f ca="1">SUMIF($F141:$AJ144,"Р",$F142:$AJ142)</f>
        <v>144</v>
      </c>
      <c r="AL141" s="156">
        <f ca="1">SUMIF($F143:$AJ144,"НУ",$F144:$AJ144)</f>
        <v>0</v>
      </c>
      <c r="AM141" s="127">
        <f ca="1">SUMIF(F141:AJ144,"РВ",F142:AJ142)</f>
        <v>0</v>
      </c>
      <c r="AN141" s="130">
        <f ca="1">AK141+AL141+AM141</f>
        <v>144</v>
      </c>
      <c r="AO141" s="133">
        <f ca="1">AK141/8</f>
        <v>18</v>
      </c>
      <c r="AP141" s="136">
        <f>COUNTIF($F141:$AJ144,"=ВВ")</f>
        <v>10</v>
      </c>
      <c r="AQ141" s="136">
        <f>COUNTIF($F141:$AJ144,"=В")</f>
        <v>0</v>
      </c>
      <c r="AR141" s="124">
        <f>COUNTIF($F141:$AJ144,"=НА")</f>
        <v>0</v>
      </c>
      <c r="AS141" s="124">
        <f>COUNTIF(F141:AJ144,"=ТН")</f>
        <v>0</v>
      </c>
      <c r="AT141" s="124">
        <f>COUNTIF($F141:$AJ144,"=ВД")</f>
        <v>0</v>
      </c>
      <c r="AU141" s="124">
        <f>COUNTIF($F141:$AJ144,"=ВП")</f>
        <v>0</v>
      </c>
      <c r="AV141" s="124">
        <f>COUNTIF($F141:$AJ144,"=ДД")</f>
        <v>0</v>
      </c>
      <c r="AW141" s="124">
        <f>COUNTIF($F141:$AJ144,"=П")</f>
        <v>0</v>
      </c>
      <c r="AX141" s="124">
        <f>COUNTIF($F141:$AJ144,"=ПР")</f>
        <v>0</v>
      </c>
      <c r="AY141" s="95">
        <f>COUNTIF($F141:$AJ144,"=І")</f>
        <v>0</v>
      </c>
      <c r="AZ141" s="95">
        <f>COUNTIF($F141:$AJ144,"=НЗ")</f>
        <v>0</v>
      </c>
      <c r="BA141" s="97" t="str">
        <f>IF(C141&gt;1,[1]Графік!$D$36,"")</f>
        <v/>
      </c>
    </row>
    <row r="142" spans="1:53" ht="12.75" customHeight="1" x14ac:dyDescent="0.25">
      <c r="A142" s="141"/>
      <c r="B142" s="144"/>
      <c r="C142" s="147"/>
      <c r="D142" s="150"/>
      <c r="E142" s="51"/>
      <c r="F142" s="38">
        <f t="shared" ref="F142:AG142" si="64">IF(F141="Р",8,"")</f>
        <v>8</v>
      </c>
      <c r="G142" s="39">
        <f t="shared" si="64"/>
        <v>8</v>
      </c>
      <c r="H142" s="70" t="str">
        <f t="shared" si="64"/>
        <v/>
      </c>
      <c r="I142" s="70" t="str">
        <f t="shared" si="64"/>
        <v/>
      </c>
      <c r="J142" s="70">
        <f t="shared" si="64"/>
        <v>8</v>
      </c>
      <c r="K142" s="70">
        <f t="shared" si="64"/>
        <v>8</v>
      </c>
      <c r="L142" s="70">
        <f t="shared" si="64"/>
        <v>8</v>
      </c>
      <c r="M142" s="70">
        <f t="shared" si="64"/>
        <v>8</v>
      </c>
      <c r="N142" s="70" t="str">
        <f t="shared" si="64"/>
        <v/>
      </c>
      <c r="O142" s="70" t="str">
        <f t="shared" si="64"/>
        <v/>
      </c>
      <c r="P142" s="70">
        <f t="shared" si="64"/>
        <v>8</v>
      </c>
      <c r="Q142" s="70">
        <f t="shared" si="64"/>
        <v>8</v>
      </c>
      <c r="R142" s="70">
        <f t="shared" si="64"/>
        <v>8</v>
      </c>
      <c r="S142" s="70">
        <f t="shared" si="64"/>
        <v>8</v>
      </c>
      <c r="T142" s="70" t="str">
        <f t="shared" si="64"/>
        <v/>
      </c>
      <c r="U142" s="70" t="str">
        <f t="shared" si="64"/>
        <v/>
      </c>
      <c r="V142" s="70">
        <f t="shared" si="64"/>
        <v>8</v>
      </c>
      <c r="W142" s="70">
        <f t="shared" si="64"/>
        <v>8</v>
      </c>
      <c r="X142" s="70">
        <f t="shared" si="64"/>
        <v>8</v>
      </c>
      <c r="Y142" s="70">
        <f t="shared" si="64"/>
        <v>8</v>
      </c>
      <c r="Z142" s="70" t="str">
        <f t="shared" si="64"/>
        <v/>
      </c>
      <c r="AA142" s="70" t="str">
        <f t="shared" si="64"/>
        <v/>
      </c>
      <c r="AB142" s="70">
        <f t="shared" si="64"/>
        <v>8</v>
      </c>
      <c r="AC142" s="70">
        <f t="shared" si="64"/>
        <v>8</v>
      </c>
      <c r="AD142" s="70">
        <f t="shared" si="64"/>
        <v>8</v>
      </c>
      <c r="AE142" s="70">
        <f t="shared" si="64"/>
        <v>8</v>
      </c>
      <c r="AF142" s="70" t="str">
        <f t="shared" si="64"/>
        <v/>
      </c>
      <c r="AG142" s="70" t="str">
        <f t="shared" si="64"/>
        <v/>
      </c>
      <c r="AH142" s="39"/>
      <c r="AI142" s="39"/>
      <c r="AJ142" s="40"/>
      <c r="AK142" s="162"/>
      <c r="AL142" s="156"/>
      <c r="AM142" s="127"/>
      <c r="AN142" s="130"/>
      <c r="AO142" s="133"/>
      <c r="AP142" s="136"/>
      <c r="AQ142" s="136"/>
      <c r="AR142" s="124"/>
      <c r="AS142" s="124"/>
      <c r="AT142" s="124"/>
      <c r="AU142" s="124"/>
      <c r="AV142" s="124"/>
      <c r="AW142" s="124"/>
      <c r="AX142" s="124"/>
      <c r="AY142" s="95"/>
      <c r="AZ142" s="95"/>
      <c r="BA142" s="98"/>
    </row>
    <row r="143" spans="1:53" ht="12.75" customHeight="1" x14ac:dyDescent="0.25">
      <c r="A143" s="141"/>
      <c r="B143" s="144"/>
      <c r="C143" s="147"/>
      <c r="D143" s="150"/>
      <c r="E143" s="51"/>
      <c r="F143" s="43" t="str">
        <f t="shared" ref="F143:AG143" si="65">IF(F144&gt;0,"НУ","")</f>
        <v/>
      </c>
      <c r="G143" s="43" t="str">
        <f t="shared" si="65"/>
        <v/>
      </c>
      <c r="H143" s="43" t="str">
        <f t="shared" si="65"/>
        <v/>
      </c>
      <c r="I143" s="43" t="str">
        <f t="shared" si="65"/>
        <v/>
      </c>
      <c r="J143" s="43" t="str">
        <f t="shared" si="65"/>
        <v/>
      </c>
      <c r="K143" s="43" t="str">
        <f t="shared" si="65"/>
        <v/>
      </c>
      <c r="L143" s="43" t="str">
        <f t="shared" si="65"/>
        <v/>
      </c>
      <c r="M143" s="43" t="str">
        <f t="shared" si="65"/>
        <v/>
      </c>
      <c r="N143" s="43" t="str">
        <f t="shared" si="65"/>
        <v/>
      </c>
      <c r="O143" s="43" t="str">
        <f t="shared" si="65"/>
        <v/>
      </c>
      <c r="P143" s="43" t="str">
        <f t="shared" si="65"/>
        <v/>
      </c>
      <c r="Q143" s="43" t="str">
        <f t="shared" si="65"/>
        <v/>
      </c>
      <c r="R143" s="43" t="str">
        <f t="shared" si="65"/>
        <v/>
      </c>
      <c r="S143" s="43" t="str">
        <f t="shared" si="65"/>
        <v/>
      </c>
      <c r="T143" s="43" t="str">
        <f t="shared" si="65"/>
        <v/>
      </c>
      <c r="U143" s="43" t="str">
        <f t="shared" si="65"/>
        <v/>
      </c>
      <c r="V143" s="43" t="str">
        <f t="shared" si="65"/>
        <v/>
      </c>
      <c r="W143" s="43" t="str">
        <f t="shared" si="65"/>
        <v/>
      </c>
      <c r="X143" s="43" t="str">
        <f t="shared" si="65"/>
        <v/>
      </c>
      <c r="Y143" s="43" t="str">
        <f t="shared" si="65"/>
        <v/>
      </c>
      <c r="Z143" s="43" t="str">
        <f t="shared" si="65"/>
        <v/>
      </c>
      <c r="AA143" s="43" t="str">
        <f t="shared" si="65"/>
        <v/>
      </c>
      <c r="AB143" s="43" t="str">
        <f t="shared" si="65"/>
        <v/>
      </c>
      <c r="AC143" s="43" t="str">
        <f t="shared" si="65"/>
        <v/>
      </c>
      <c r="AD143" s="43" t="str">
        <f t="shared" si="65"/>
        <v/>
      </c>
      <c r="AE143" s="43" t="str">
        <f t="shared" si="65"/>
        <v/>
      </c>
      <c r="AF143" s="43" t="str">
        <f t="shared" si="65"/>
        <v/>
      </c>
      <c r="AG143" s="43" t="str">
        <f t="shared" si="65"/>
        <v/>
      </c>
      <c r="AH143" s="43"/>
      <c r="AI143" s="43"/>
      <c r="AJ143" s="71"/>
      <c r="AK143" s="162"/>
      <c r="AL143" s="156"/>
      <c r="AM143" s="127"/>
      <c r="AN143" s="130"/>
      <c r="AO143" s="133"/>
      <c r="AP143" s="136"/>
      <c r="AQ143" s="136"/>
      <c r="AR143" s="124"/>
      <c r="AS143" s="124"/>
      <c r="AT143" s="124"/>
      <c r="AU143" s="124"/>
      <c r="AV143" s="124"/>
      <c r="AW143" s="124"/>
      <c r="AX143" s="124"/>
      <c r="AY143" s="95"/>
      <c r="AZ143" s="95"/>
      <c r="BA143" s="98"/>
    </row>
    <row r="144" spans="1:53" ht="13.5" customHeight="1" thickBot="1" x14ac:dyDescent="0.3">
      <c r="A144" s="142"/>
      <c r="B144" s="145"/>
      <c r="C144" s="148"/>
      <c r="D144" s="151"/>
      <c r="E144" s="52"/>
      <c r="F144" s="47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9"/>
      <c r="AK144" s="163"/>
      <c r="AL144" s="157"/>
      <c r="AM144" s="128"/>
      <c r="AN144" s="131"/>
      <c r="AO144" s="134"/>
      <c r="AP144" s="137"/>
      <c r="AQ144" s="137"/>
      <c r="AR144" s="125"/>
      <c r="AS144" s="125"/>
      <c r="AT144" s="125"/>
      <c r="AU144" s="125"/>
      <c r="AV144" s="125"/>
      <c r="AW144" s="125"/>
      <c r="AX144" s="125"/>
      <c r="AY144" s="96"/>
      <c r="AZ144" s="96"/>
      <c r="BA144" s="99"/>
    </row>
    <row r="145" spans="1:53" ht="12.75" customHeight="1" x14ac:dyDescent="0.25">
      <c r="A145" s="140">
        <v>34</v>
      </c>
      <c r="B145" s="143" t="str">
        <f>IFERROR(VLOOKUP($C145,[1]Списки!$A$1:$C$3999,2,0),"")</f>
        <v/>
      </c>
      <c r="C145" s="146"/>
      <c r="D145" s="149" t="str">
        <f>IFERROR(VLOOKUP($C145,[1]Списки!$A$1:$C$3999,3,0),"")</f>
        <v/>
      </c>
      <c r="E145" s="50"/>
      <c r="F145" s="34" t="str">
        <f>VLOOKUP(F$11,[1]Графік!$A$5:$C$32,3,0)</f>
        <v>Р</v>
      </c>
      <c r="G145" s="65" t="str">
        <f>VLOOKUP(G$11,[1]Графік!$A$5:$C$32,3,0)</f>
        <v>Р</v>
      </c>
      <c r="H145" s="65" t="str">
        <f>VLOOKUP(H$11,[1]Графік!$A$5:$C$32,3,0)</f>
        <v>ВВ</v>
      </c>
      <c r="I145" s="65" t="str">
        <f>VLOOKUP(I$11,[1]Графік!$A$5:$C$32,3,0)</f>
        <v>ВВ</v>
      </c>
      <c r="J145" s="65" t="str">
        <f>VLOOKUP(J$11,[1]Графік!$A$5:$C$32,3,0)</f>
        <v>Р</v>
      </c>
      <c r="K145" s="65" t="str">
        <f>VLOOKUP(K$11,[1]Графік!$A$5:$C$32,3,0)</f>
        <v>Р</v>
      </c>
      <c r="L145" s="65" t="str">
        <f>VLOOKUP(L$11,[1]Графік!$A$5:$C$32,3,0)</f>
        <v>Р</v>
      </c>
      <c r="M145" s="65" t="str">
        <f>VLOOKUP(M$11,[1]Графік!$A$5:$C$32,3,0)</f>
        <v>Р</v>
      </c>
      <c r="N145" s="65" t="str">
        <f>VLOOKUP(N$11,[1]Графік!$A$5:$C$32,3,0)</f>
        <v>ВВ</v>
      </c>
      <c r="O145" s="65" t="str">
        <f>VLOOKUP(O$11,[1]Графік!$A$5:$C$32,3,0)</f>
        <v>ВВ</v>
      </c>
      <c r="P145" s="65" t="str">
        <f>VLOOKUP(P$11,[1]Графік!$A$5:$C$32,3,0)</f>
        <v>Р</v>
      </c>
      <c r="Q145" s="65" t="str">
        <f>VLOOKUP(Q$11,[1]Графік!$A$5:$C$32,3,0)</f>
        <v>Р</v>
      </c>
      <c r="R145" s="65" t="str">
        <f>VLOOKUP(R$11,[1]Графік!$A$5:$C$32,3,0)</f>
        <v>Р</v>
      </c>
      <c r="S145" s="65" t="str">
        <f>VLOOKUP(S$11,[1]Графік!$A$5:$C$32,3,0)</f>
        <v>Р</v>
      </c>
      <c r="T145" s="65" t="str">
        <f>VLOOKUP(T$11,[1]Графік!$A$5:$C$32,3,0)</f>
        <v>ВВ</v>
      </c>
      <c r="U145" s="65" t="str">
        <f>VLOOKUP(U$11,[1]Графік!$A$5:$C$32,3,0)</f>
        <v>ВВ</v>
      </c>
      <c r="V145" s="65" t="str">
        <f>VLOOKUP(V$11,[1]Графік!$A$5:$C$32,3,0)</f>
        <v>Р</v>
      </c>
      <c r="W145" s="65" t="str">
        <f>VLOOKUP(W$11,[1]Графік!$A$5:$C$32,3,0)</f>
        <v>Р</v>
      </c>
      <c r="X145" s="65" t="str">
        <f>VLOOKUP(X$11,[1]Графік!$A$5:$C$32,3,0)</f>
        <v>Р</v>
      </c>
      <c r="Y145" s="65" t="str">
        <f>VLOOKUP(Y$11,[1]Графік!$A$5:$C$32,3,0)</f>
        <v>Р</v>
      </c>
      <c r="Z145" s="65" t="str">
        <f>VLOOKUP(Z$11,[1]Графік!$A$5:$C$32,3,0)</f>
        <v>ВВ</v>
      </c>
      <c r="AA145" s="65" t="str">
        <f>VLOOKUP(AA$11,[1]Графік!$A$5:$C$32,3,0)</f>
        <v>ВВ</v>
      </c>
      <c r="AB145" s="65" t="str">
        <f>VLOOKUP(AB$11,[1]Графік!$A$5:$C$32,3,0)</f>
        <v>Р</v>
      </c>
      <c r="AC145" s="65" t="str">
        <f>VLOOKUP(AC$11,[1]Графік!$A$5:$C$32,3,0)</f>
        <v>Р</v>
      </c>
      <c r="AD145" s="65" t="str">
        <f>VLOOKUP(AD$11,[1]Графік!$A$5:$C$32,3,0)</f>
        <v>Р</v>
      </c>
      <c r="AE145" s="65" t="str">
        <f>VLOOKUP(AE$11,[1]Графік!$A$5:$C$32,3,0)</f>
        <v>Р</v>
      </c>
      <c r="AF145" s="65" t="str">
        <f>VLOOKUP(AF$11,[1]Графік!$A$5:$C$32,3,0)</f>
        <v>ВВ</v>
      </c>
      <c r="AG145" s="65" t="str">
        <f>VLOOKUP(AG$11,[1]Графік!$A$5:$C$32,3,0)</f>
        <v>ВВ</v>
      </c>
      <c r="AH145" s="65"/>
      <c r="AI145" s="65"/>
      <c r="AJ145" s="66"/>
      <c r="AK145" s="162">
        <f ca="1">SUMIF($F145:$AJ148,"Р",$F146:$AJ146)</f>
        <v>144</v>
      </c>
      <c r="AL145" s="156">
        <f ca="1">SUMIF($F147:$AJ148,"НУ",$F148:$AJ148)</f>
        <v>0</v>
      </c>
      <c r="AM145" s="127">
        <f ca="1">SUMIF(F145:AJ148,"РВ",F146:AJ146)</f>
        <v>0</v>
      </c>
      <c r="AN145" s="130">
        <f ca="1">AK145+AL145+AM145</f>
        <v>144</v>
      </c>
      <c r="AO145" s="133">
        <f ca="1">AK145/8</f>
        <v>18</v>
      </c>
      <c r="AP145" s="136">
        <f>COUNTIF($F145:$AJ148,"=ВВ")</f>
        <v>10</v>
      </c>
      <c r="AQ145" s="136">
        <f>COUNTIF($F145:$AJ148,"=В")</f>
        <v>0</v>
      </c>
      <c r="AR145" s="124">
        <f>COUNTIF($F145:$AJ148,"=НА")</f>
        <v>0</v>
      </c>
      <c r="AS145" s="124">
        <f>COUNTIF(F145:AJ148,"=ТН")</f>
        <v>0</v>
      </c>
      <c r="AT145" s="124">
        <f>COUNTIF($F145:$AJ148,"=ВД")</f>
        <v>0</v>
      </c>
      <c r="AU145" s="124">
        <f>COUNTIF($F145:$AJ148,"=ВП")</f>
        <v>0</v>
      </c>
      <c r="AV145" s="124">
        <f>COUNTIF($F145:$AJ148,"=ДД")</f>
        <v>0</v>
      </c>
      <c r="AW145" s="124">
        <f>COUNTIF($F145:$AJ148,"=П")</f>
        <v>0</v>
      </c>
      <c r="AX145" s="124">
        <f>COUNTIF($F145:$AJ148,"=ПР")</f>
        <v>0</v>
      </c>
      <c r="AY145" s="95">
        <f>COUNTIF($F145:$AJ148,"=І")</f>
        <v>0</v>
      </c>
      <c r="AZ145" s="95">
        <f>COUNTIF($F145:$AJ148,"=НЗ")</f>
        <v>0</v>
      </c>
      <c r="BA145" s="97" t="str">
        <f>IF(C145&gt;1,[1]Графік!$D$36,"")</f>
        <v/>
      </c>
    </row>
    <row r="146" spans="1:53" ht="12.75" customHeight="1" x14ac:dyDescent="0.25">
      <c r="A146" s="141"/>
      <c r="B146" s="144"/>
      <c r="C146" s="147"/>
      <c r="D146" s="150"/>
      <c r="E146" s="51"/>
      <c r="F146" s="38">
        <f t="shared" ref="F146:AG146" si="66">IF(F145="Р",8,"")</f>
        <v>8</v>
      </c>
      <c r="G146" s="39">
        <f t="shared" si="66"/>
        <v>8</v>
      </c>
      <c r="H146" s="70" t="str">
        <f t="shared" si="66"/>
        <v/>
      </c>
      <c r="I146" s="70" t="str">
        <f t="shared" si="66"/>
        <v/>
      </c>
      <c r="J146" s="70">
        <f t="shared" si="66"/>
        <v>8</v>
      </c>
      <c r="K146" s="70">
        <f t="shared" si="66"/>
        <v>8</v>
      </c>
      <c r="L146" s="70">
        <f t="shared" si="66"/>
        <v>8</v>
      </c>
      <c r="M146" s="70">
        <f t="shared" si="66"/>
        <v>8</v>
      </c>
      <c r="N146" s="70" t="str">
        <f t="shared" si="66"/>
        <v/>
      </c>
      <c r="O146" s="70" t="str">
        <f t="shared" si="66"/>
        <v/>
      </c>
      <c r="P146" s="70">
        <f t="shared" si="66"/>
        <v>8</v>
      </c>
      <c r="Q146" s="70">
        <f t="shared" si="66"/>
        <v>8</v>
      </c>
      <c r="R146" s="70">
        <f t="shared" si="66"/>
        <v>8</v>
      </c>
      <c r="S146" s="70">
        <f t="shared" si="66"/>
        <v>8</v>
      </c>
      <c r="T146" s="70" t="str">
        <f t="shared" si="66"/>
        <v/>
      </c>
      <c r="U146" s="70" t="str">
        <f t="shared" si="66"/>
        <v/>
      </c>
      <c r="V146" s="70">
        <f t="shared" si="66"/>
        <v>8</v>
      </c>
      <c r="W146" s="70">
        <f t="shared" si="66"/>
        <v>8</v>
      </c>
      <c r="X146" s="70">
        <f t="shared" si="66"/>
        <v>8</v>
      </c>
      <c r="Y146" s="70">
        <f t="shared" si="66"/>
        <v>8</v>
      </c>
      <c r="Z146" s="70" t="str">
        <f t="shared" si="66"/>
        <v/>
      </c>
      <c r="AA146" s="70" t="str">
        <f t="shared" si="66"/>
        <v/>
      </c>
      <c r="AB146" s="70">
        <f t="shared" si="66"/>
        <v>8</v>
      </c>
      <c r="AC146" s="70">
        <f t="shared" si="66"/>
        <v>8</v>
      </c>
      <c r="AD146" s="70">
        <f t="shared" si="66"/>
        <v>8</v>
      </c>
      <c r="AE146" s="70">
        <f t="shared" si="66"/>
        <v>8</v>
      </c>
      <c r="AF146" s="70" t="str">
        <f t="shared" si="66"/>
        <v/>
      </c>
      <c r="AG146" s="70" t="str">
        <f t="shared" si="66"/>
        <v/>
      </c>
      <c r="AH146" s="39"/>
      <c r="AI146" s="39"/>
      <c r="AJ146" s="40"/>
      <c r="AK146" s="162"/>
      <c r="AL146" s="156"/>
      <c r="AM146" s="127"/>
      <c r="AN146" s="130"/>
      <c r="AO146" s="133"/>
      <c r="AP146" s="136"/>
      <c r="AQ146" s="136"/>
      <c r="AR146" s="124"/>
      <c r="AS146" s="124"/>
      <c r="AT146" s="124"/>
      <c r="AU146" s="124"/>
      <c r="AV146" s="124"/>
      <c r="AW146" s="124"/>
      <c r="AX146" s="124"/>
      <c r="AY146" s="95"/>
      <c r="AZ146" s="95"/>
      <c r="BA146" s="98"/>
    </row>
    <row r="147" spans="1:53" ht="12.75" customHeight="1" x14ac:dyDescent="0.25">
      <c r="A147" s="141"/>
      <c r="B147" s="144"/>
      <c r="C147" s="147"/>
      <c r="D147" s="150"/>
      <c r="E147" s="51"/>
      <c r="F147" s="43" t="str">
        <f t="shared" ref="F147:AG147" si="67">IF(F148&gt;0,"НУ","")</f>
        <v/>
      </c>
      <c r="G147" s="43" t="str">
        <f t="shared" si="67"/>
        <v/>
      </c>
      <c r="H147" s="43" t="str">
        <f t="shared" si="67"/>
        <v/>
      </c>
      <c r="I147" s="43" t="str">
        <f t="shared" si="67"/>
        <v/>
      </c>
      <c r="J147" s="43" t="str">
        <f t="shared" si="67"/>
        <v/>
      </c>
      <c r="K147" s="43" t="str">
        <f t="shared" si="67"/>
        <v/>
      </c>
      <c r="L147" s="43" t="str">
        <f t="shared" si="67"/>
        <v/>
      </c>
      <c r="M147" s="43" t="str">
        <f t="shared" si="67"/>
        <v/>
      </c>
      <c r="N147" s="43" t="str">
        <f t="shared" si="67"/>
        <v/>
      </c>
      <c r="O147" s="43" t="str">
        <f t="shared" si="67"/>
        <v/>
      </c>
      <c r="P147" s="43" t="str">
        <f t="shared" si="67"/>
        <v/>
      </c>
      <c r="Q147" s="43" t="str">
        <f t="shared" si="67"/>
        <v/>
      </c>
      <c r="R147" s="43" t="str">
        <f t="shared" si="67"/>
        <v/>
      </c>
      <c r="S147" s="43" t="str">
        <f t="shared" si="67"/>
        <v/>
      </c>
      <c r="T147" s="43" t="str">
        <f t="shared" si="67"/>
        <v/>
      </c>
      <c r="U147" s="43" t="str">
        <f t="shared" si="67"/>
        <v/>
      </c>
      <c r="V147" s="43" t="str">
        <f t="shared" si="67"/>
        <v/>
      </c>
      <c r="W147" s="43" t="str">
        <f t="shared" si="67"/>
        <v/>
      </c>
      <c r="X147" s="43" t="str">
        <f t="shared" si="67"/>
        <v/>
      </c>
      <c r="Y147" s="43" t="str">
        <f t="shared" si="67"/>
        <v/>
      </c>
      <c r="Z147" s="43" t="str">
        <f t="shared" si="67"/>
        <v/>
      </c>
      <c r="AA147" s="43" t="str">
        <f t="shared" si="67"/>
        <v/>
      </c>
      <c r="AB147" s="43" t="str">
        <f t="shared" si="67"/>
        <v/>
      </c>
      <c r="AC147" s="43" t="str">
        <f t="shared" si="67"/>
        <v/>
      </c>
      <c r="AD147" s="43" t="str">
        <f t="shared" si="67"/>
        <v/>
      </c>
      <c r="AE147" s="43" t="str">
        <f t="shared" si="67"/>
        <v/>
      </c>
      <c r="AF147" s="43" t="str">
        <f t="shared" si="67"/>
        <v/>
      </c>
      <c r="AG147" s="43" t="str">
        <f t="shared" si="67"/>
        <v/>
      </c>
      <c r="AH147" s="43"/>
      <c r="AI147" s="43"/>
      <c r="AJ147" s="71"/>
      <c r="AK147" s="162"/>
      <c r="AL147" s="156"/>
      <c r="AM147" s="127"/>
      <c r="AN147" s="130"/>
      <c r="AO147" s="133"/>
      <c r="AP147" s="136"/>
      <c r="AQ147" s="136"/>
      <c r="AR147" s="124"/>
      <c r="AS147" s="124"/>
      <c r="AT147" s="124"/>
      <c r="AU147" s="124"/>
      <c r="AV147" s="124"/>
      <c r="AW147" s="124"/>
      <c r="AX147" s="124"/>
      <c r="AY147" s="95"/>
      <c r="AZ147" s="95"/>
      <c r="BA147" s="98"/>
    </row>
    <row r="148" spans="1:53" ht="13.5" customHeight="1" thickBot="1" x14ac:dyDescent="0.3">
      <c r="A148" s="142"/>
      <c r="B148" s="145"/>
      <c r="C148" s="148"/>
      <c r="D148" s="151"/>
      <c r="E148" s="52"/>
      <c r="F148" s="47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9"/>
      <c r="AK148" s="163"/>
      <c r="AL148" s="157"/>
      <c r="AM148" s="128"/>
      <c r="AN148" s="131"/>
      <c r="AO148" s="134"/>
      <c r="AP148" s="137"/>
      <c r="AQ148" s="137"/>
      <c r="AR148" s="125"/>
      <c r="AS148" s="125"/>
      <c r="AT148" s="125"/>
      <c r="AU148" s="125"/>
      <c r="AV148" s="125"/>
      <c r="AW148" s="125"/>
      <c r="AX148" s="125"/>
      <c r="AY148" s="96"/>
      <c r="AZ148" s="96"/>
      <c r="BA148" s="99"/>
    </row>
    <row r="149" spans="1:53" ht="12.75" customHeight="1" x14ac:dyDescent="0.25">
      <c r="A149" s="140">
        <v>35</v>
      </c>
      <c r="B149" s="143" t="str">
        <f>IFERROR(VLOOKUP($C149,[1]Списки!$A$1:$C$3999,2,0),"")</f>
        <v/>
      </c>
      <c r="C149" s="146"/>
      <c r="D149" s="149" t="str">
        <f>IFERROR(VLOOKUP($C149,[1]Списки!$A$1:$C$3999,3,0),"")</f>
        <v/>
      </c>
      <c r="E149" s="50"/>
      <c r="F149" s="34" t="str">
        <f>VLOOKUP(F$11,[1]Графік!$A$5:$C$32,3,0)</f>
        <v>Р</v>
      </c>
      <c r="G149" s="65" t="str">
        <f>VLOOKUP(G$11,[1]Графік!$A$5:$C$32,3,0)</f>
        <v>Р</v>
      </c>
      <c r="H149" s="65" t="str">
        <f>VLOOKUP(H$11,[1]Графік!$A$5:$C$32,3,0)</f>
        <v>ВВ</v>
      </c>
      <c r="I149" s="65" t="str">
        <f>VLOOKUP(I$11,[1]Графік!$A$5:$C$32,3,0)</f>
        <v>ВВ</v>
      </c>
      <c r="J149" s="65" t="str">
        <f>VLOOKUP(J$11,[1]Графік!$A$5:$C$32,3,0)</f>
        <v>Р</v>
      </c>
      <c r="K149" s="65" t="str">
        <f>VLOOKUP(K$11,[1]Графік!$A$5:$C$32,3,0)</f>
        <v>Р</v>
      </c>
      <c r="L149" s="65" t="str">
        <f>VLOOKUP(L$11,[1]Графік!$A$5:$C$32,3,0)</f>
        <v>Р</v>
      </c>
      <c r="M149" s="65" t="str">
        <f>VLOOKUP(M$11,[1]Графік!$A$5:$C$32,3,0)</f>
        <v>Р</v>
      </c>
      <c r="N149" s="65" t="str">
        <f>VLOOKUP(N$11,[1]Графік!$A$5:$C$32,3,0)</f>
        <v>ВВ</v>
      </c>
      <c r="O149" s="65" t="str">
        <f>VLOOKUP(O$11,[1]Графік!$A$5:$C$32,3,0)</f>
        <v>ВВ</v>
      </c>
      <c r="P149" s="65" t="str">
        <f>VLOOKUP(P$11,[1]Графік!$A$5:$C$32,3,0)</f>
        <v>Р</v>
      </c>
      <c r="Q149" s="65" t="str">
        <f>VLOOKUP(Q$11,[1]Графік!$A$5:$C$32,3,0)</f>
        <v>Р</v>
      </c>
      <c r="R149" s="65" t="str">
        <f>VLOOKUP(R$11,[1]Графік!$A$5:$C$32,3,0)</f>
        <v>Р</v>
      </c>
      <c r="S149" s="65" t="str">
        <f>VLOOKUP(S$11,[1]Графік!$A$5:$C$32,3,0)</f>
        <v>Р</v>
      </c>
      <c r="T149" s="65" t="str">
        <f>VLOOKUP(T$11,[1]Графік!$A$5:$C$32,3,0)</f>
        <v>ВВ</v>
      </c>
      <c r="U149" s="65" t="str">
        <f>VLOOKUP(U$11,[1]Графік!$A$5:$C$32,3,0)</f>
        <v>ВВ</v>
      </c>
      <c r="V149" s="65" t="str">
        <f>VLOOKUP(V$11,[1]Графік!$A$5:$C$32,3,0)</f>
        <v>Р</v>
      </c>
      <c r="W149" s="65" t="str">
        <f>VLOOKUP(W$11,[1]Графік!$A$5:$C$32,3,0)</f>
        <v>Р</v>
      </c>
      <c r="X149" s="65" t="str">
        <f>VLOOKUP(X$11,[1]Графік!$A$5:$C$32,3,0)</f>
        <v>Р</v>
      </c>
      <c r="Y149" s="65" t="str">
        <f>VLOOKUP(Y$11,[1]Графік!$A$5:$C$32,3,0)</f>
        <v>Р</v>
      </c>
      <c r="Z149" s="65" t="str">
        <f>VLOOKUP(Z$11,[1]Графік!$A$5:$C$32,3,0)</f>
        <v>ВВ</v>
      </c>
      <c r="AA149" s="65" t="str">
        <f>VLOOKUP(AA$11,[1]Графік!$A$5:$C$32,3,0)</f>
        <v>ВВ</v>
      </c>
      <c r="AB149" s="65" t="str">
        <f>VLOOKUP(AB$11,[1]Графік!$A$5:$C$32,3,0)</f>
        <v>Р</v>
      </c>
      <c r="AC149" s="65" t="str">
        <f>VLOOKUP(AC$11,[1]Графік!$A$5:$C$32,3,0)</f>
        <v>Р</v>
      </c>
      <c r="AD149" s="65" t="str">
        <f>VLOOKUP(AD$11,[1]Графік!$A$5:$C$32,3,0)</f>
        <v>Р</v>
      </c>
      <c r="AE149" s="65" t="str">
        <f>VLOOKUP(AE$11,[1]Графік!$A$5:$C$32,3,0)</f>
        <v>Р</v>
      </c>
      <c r="AF149" s="65" t="str">
        <f>VLOOKUP(AF$11,[1]Графік!$A$5:$C$32,3,0)</f>
        <v>ВВ</v>
      </c>
      <c r="AG149" s="65" t="str">
        <f>VLOOKUP(AG$11,[1]Графік!$A$5:$C$32,3,0)</f>
        <v>ВВ</v>
      </c>
      <c r="AH149" s="65"/>
      <c r="AI149" s="65"/>
      <c r="AJ149" s="66"/>
      <c r="AK149" s="162">
        <f ca="1">SUMIF($F149:$AJ152,"Р",$F150:$AJ150)</f>
        <v>144</v>
      </c>
      <c r="AL149" s="156">
        <f ca="1">SUMIF($F151:$AJ152,"НУ",$F152:$AJ152)</f>
        <v>0</v>
      </c>
      <c r="AM149" s="127">
        <f ca="1">SUMIF(F149:AJ152,"РВ",F150:AJ150)</f>
        <v>0</v>
      </c>
      <c r="AN149" s="130">
        <f ca="1">AK149+AL149+AM149</f>
        <v>144</v>
      </c>
      <c r="AO149" s="133">
        <f ca="1">AK149/8</f>
        <v>18</v>
      </c>
      <c r="AP149" s="136">
        <f>COUNTIF($F149:$AJ152,"=ВВ")</f>
        <v>10</v>
      </c>
      <c r="AQ149" s="136">
        <f>COUNTIF($F149:$AJ152,"=В")</f>
        <v>0</v>
      </c>
      <c r="AR149" s="124">
        <f>COUNTIF($F149:$AJ152,"=НА")</f>
        <v>0</v>
      </c>
      <c r="AS149" s="124">
        <f>COUNTIF(F149:AJ152,"=ТН")</f>
        <v>0</v>
      </c>
      <c r="AT149" s="124">
        <f>COUNTIF($F149:$AJ152,"=ВД")</f>
        <v>0</v>
      </c>
      <c r="AU149" s="124">
        <f>COUNTIF($F149:$AJ152,"=ВП")</f>
        <v>0</v>
      </c>
      <c r="AV149" s="124">
        <f>COUNTIF($F149:$AJ152,"=ДД")</f>
        <v>0</v>
      </c>
      <c r="AW149" s="124">
        <f>COUNTIF($F149:$AJ152,"=П")</f>
        <v>0</v>
      </c>
      <c r="AX149" s="124">
        <f>COUNTIF($F149:$AJ152,"=ПР")</f>
        <v>0</v>
      </c>
      <c r="AY149" s="95">
        <f>COUNTIF($F149:$AJ152,"=І")</f>
        <v>0</v>
      </c>
      <c r="AZ149" s="95">
        <f>COUNTIF($F149:$AJ152,"=НЗ")</f>
        <v>0</v>
      </c>
      <c r="BA149" s="97" t="str">
        <f>IF(C149&gt;1,[1]Графік!$D$36,"")</f>
        <v/>
      </c>
    </row>
    <row r="150" spans="1:53" ht="12.75" customHeight="1" x14ac:dyDescent="0.25">
      <c r="A150" s="141"/>
      <c r="B150" s="144"/>
      <c r="C150" s="147"/>
      <c r="D150" s="150"/>
      <c r="E150" s="51"/>
      <c r="F150" s="38">
        <f t="shared" ref="F150:AG150" si="68">IF(F149="Р",8,"")</f>
        <v>8</v>
      </c>
      <c r="G150" s="39">
        <f t="shared" si="68"/>
        <v>8</v>
      </c>
      <c r="H150" s="70" t="str">
        <f t="shared" si="68"/>
        <v/>
      </c>
      <c r="I150" s="70" t="str">
        <f t="shared" si="68"/>
        <v/>
      </c>
      <c r="J150" s="70">
        <f t="shared" si="68"/>
        <v>8</v>
      </c>
      <c r="K150" s="70">
        <f t="shared" si="68"/>
        <v>8</v>
      </c>
      <c r="L150" s="70">
        <f t="shared" si="68"/>
        <v>8</v>
      </c>
      <c r="M150" s="70">
        <f t="shared" si="68"/>
        <v>8</v>
      </c>
      <c r="N150" s="70" t="str">
        <f t="shared" si="68"/>
        <v/>
      </c>
      <c r="O150" s="70" t="str">
        <f t="shared" si="68"/>
        <v/>
      </c>
      <c r="P150" s="70">
        <f t="shared" si="68"/>
        <v>8</v>
      </c>
      <c r="Q150" s="70">
        <f t="shared" si="68"/>
        <v>8</v>
      </c>
      <c r="R150" s="70">
        <f t="shared" si="68"/>
        <v>8</v>
      </c>
      <c r="S150" s="70">
        <f t="shared" si="68"/>
        <v>8</v>
      </c>
      <c r="T150" s="70" t="str">
        <f t="shared" si="68"/>
        <v/>
      </c>
      <c r="U150" s="70" t="str">
        <f t="shared" si="68"/>
        <v/>
      </c>
      <c r="V150" s="70">
        <f t="shared" si="68"/>
        <v>8</v>
      </c>
      <c r="W150" s="70">
        <f t="shared" si="68"/>
        <v>8</v>
      </c>
      <c r="X150" s="70">
        <f t="shared" si="68"/>
        <v>8</v>
      </c>
      <c r="Y150" s="70">
        <f t="shared" si="68"/>
        <v>8</v>
      </c>
      <c r="Z150" s="70" t="str">
        <f t="shared" si="68"/>
        <v/>
      </c>
      <c r="AA150" s="70" t="str">
        <f t="shared" si="68"/>
        <v/>
      </c>
      <c r="AB150" s="70">
        <f t="shared" si="68"/>
        <v>8</v>
      </c>
      <c r="AC150" s="70">
        <f t="shared" si="68"/>
        <v>8</v>
      </c>
      <c r="AD150" s="70">
        <f t="shared" si="68"/>
        <v>8</v>
      </c>
      <c r="AE150" s="70">
        <f t="shared" si="68"/>
        <v>8</v>
      </c>
      <c r="AF150" s="70" t="str">
        <f t="shared" si="68"/>
        <v/>
      </c>
      <c r="AG150" s="70" t="str">
        <f t="shared" si="68"/>
        <v/>
      </c>
      <c r="AH150" s="39"/>
      <c r="AI150" s="39"/>
      <c r="AJ150" s="40"/>
      <c r="AK150" s="162"/>
      <c r="AL150" s="156"/>
      <c r="AM150" s="127"/>
      <c r="AN150" s="130"/>
      <c r="AO150" s="133"/>
      <c r="AP150" s="136"/>
      <c r="AQ150" s="136"/>
      <c r="AR150" s="124"/>
      <c r="AS150" s="124"/>
      <c r="AT150" s="124"/>
      <c r="AU150" s="124"/>
      <c r="AV150" s="124"/>
      <c r="AW150" s="124"/>
      <c r="AX150" s="124"/>
      <c r="AY150" s="95"/>
      <c r="AZ150" s="95"/>
      <c r="BA150" s="98"/>
    </row>
    <row r="151" spans="1:53" ht="12.75" customHeight="1" x14ac:dyDescent="0.25">
      <c r="A151" s="141"/>
      <c r="B151" s="144"/>
      <c r="C151" s="147"/>
      <c r="D151" s="150"/>
      <c r="E151" s="51"/>
      <c r="F151" s="43" t="str">
        <f t="shared" ref="F151:AG151" si="69">IF(F152&gt;0,"НУ","")</f>
        <v/>
      </c>
      <c r="G151" s="43" t="str">
        <f t="shared" si="69"/>
        <v/>
      </c>
      <c r="H151" s="43" t="str">
        <f t="shared" si="69"/>
        <v/>
      </c>
      <c r="I151" s="43" t="str">
        <f t="shared" si="69"/>
        <v/>
      </c>
      <c r="J151" s="43" t="str">
        <f t="shared" si="69"/>
        <v/>
      </c>
      <c r="K151" s="43" t="str">
        <f t="shared" si="69"/>
        <v/>
      </c>
      <c r="L151" s="43" t="str">
        <f t="shared" si="69"/>
        <v/>
      </c>
      <c r="M151" s="43" t="str">
        <f t="shared" si="69"/>
        <v/>
      </c>
      <c r="N151" s="43" t="str">
        <f t="shared" si="69"/>
        <v/>
      </c>
      <c r="O151" s="43" t="str">
        <f t="shared" si="69"/>
        <v/>
      </c>
      <c r="P151" s="43" t="str">
        <f t="shared" si="69"/>
        <v/>
      </c>
      <c r="Q151" s="43" t="str">
        <f t="shared" si="69"/>
        <v/>
      </c>
      <c r="R151" s="43" t="str">
        <f t="shared" si="69"/>
        <v/>
      </c>
      <c r="S151" s="43" t="str">
        <f t="shared" si="69"/>
        <v/>
      </c>
      <c r="T151" s="43" t="str">
        <f t="shared" si="69"/>
        <v/>
      </c>
      <c r="U151" s="43" t="str">
        <f t="shared" si="69"/>
        <v/>
      </c>
      <c r="V151" s="43" t="str">
        <f t="shared" si="69"/>
        <v/>
      </c>
      <c r="W151" s="43" t="str">
        <f t="shared" si="69"/>
        <v/>
      </c>
      <c r="X151" s="43" t="str">
        <f t="shared" si="69"/>
        <v/>
      </c>
      <c r="Y151" s="43" t="str">
        <f t="shared" si="69"/>
        <v/>
      </c>
      <c r="Z151" s="43" t="str">
        <f t="shared" si="69"/>
        <v/>
      </c>
      <c r="AA151" s="43" t="str">
        <f t="shared" si="69"/>
        <v/>
      </c>
      <c r="AB151" s="43" t="str">
        <f t="shared" si="69"/>
        <v/>
      </c>
      <c r="AC151" s="43" t="str">
        <f t="shared" si="69"/>
        <v/>
      </c>
      <c r="AD151" s="43" t="str">
        <f t="shared" si="69"/>
        <v/>
      </c>
      <c r="AE151" s="43" t="str">
        <f t="shared" si="69"/>
        <v/>
      </c>
      <c r="AF151" s="43" t="str">
        <f t="shared" si="69"/>
        <v/>
      </c>
      <c r="AG151" s="43" t="str">
        <f t="shared" si="69"/>
        <v/>
      </c>
      <c r="AH151" s="43"/>
      <c r="AI151" s="43"/>
      <c r="AJ151" s="71"/>
      <c r="AK151" s="162"/>
      <c r="AL151" s="156"/>
      <c r="AM151" s="127"/>
      <c r="AN151" s="130"/>
      <c r="AO151" s="133"/>
      <c r="AP151" s="136"/>
      <c r="AQ151" s="136"/>
      <c r="AR151" s="124"/>
      <c r="AS151" s="124"/>
      <c r="AT151" s="124"/>
      <c r="AU151" s="124"/>
      <c r="AV151" s="124"/>
      <c r="AW151" s="124"/>
      <c r="AX151" s="124"/>
      <c r="AY151" s="95"/>
      <c r="AZ151" s="95"/>
      <c r="BA151" s="98"/>
    </row>
    <row r="152" spans="1:53" ht="13.5" customHeight="1" thickBot="1" x14ac:dyDescent="0.3">
      <c r="A152" s="142"/>
      <c r="B152" s="145"/>
      <c r="C152" s="148"/>
      <c r="D152" s="151"/>
      <c r="E152" s="52"/>
      <c r="F152" s="47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9"/>
      <c r="AK152" s="163"/>
      <c r="AL152" s="157"/>
      <c r="AM152" s="128"/>
      <c r="AN152" s="131"/>
      <c r="AO152" s="134"/>
      <c r="AP152" s="137"/>
      <c r="AQ152" s="137"/>
      <c r="AR152" s="125"/>
      <c r="AS152" s="125"/>
      <c r="AT152" s="125"/>
      <c r="AU152" s="125"/>
      <c r="AV152" s="125"/>
      <c r="AW152" s="125"/>
      <c r="AX152" s="125"/>
      <c r="AY152" s="96"/>
      <c r="AZ152" s="96"/>
      <c r="BA152" s="99"/>
    </row>
    <row r="153" spans="1:53" ht="12.75" customHeight="1" x14ac:dyDescent="0.25">
      <c r="A153" s="140">
        <v>36</v>
      </c>
      <c r="B153" s="143" t="str">
        <f>IFERROR(VLOOKUP($C153,[1]Списки!$A$1:$C$3999,2,0),"")</f>
        <v/>
      </c>
      <c r="C153" s="146"/>
      <c r="D153" s="149" t="str">
        <f>IFERROR(VLOOKUP($C153,[1]Списки!$A$1:$C$3999,3,0),"")</f>
        <v/>
      </c>
      <c r="E153" s="50"/>
      <c r="F153" s="34" t="str">
        <f>VLOOKUP(F$11,[1]Графік!$A$5:$C$32,3,0)</f>
        <v>Р</v>
      </c>
      <c r="G153" s="65" t="str">
        <f>VLOOKUP(G$11,[1]Графік!$A$5:$C$32,3,0)</f>
        <v>Р</v>
      </c>
      <c r="H153" s="65" t="str">
        <f>VLOOKUP(H$11,[1]Графік!$A$5:$C$32,3,0)</f>
        <v>ВВ</v>
      </c>
      <c r="I153" s="65" t="str">
        <f>VLOOKUP(I$11,[1]Графік!$A$5:$C$32,3,0)</f>
        <v>ВВ</v>
      </c>
      <c r="J153" s="65" t="str">
        <f>VLOOKUP(J$11,[1]Графік!$A$5:$C$32,3,0)</f>
        <v>Р</v>
      </c>
      <c r="K153" s="65" t="str">
        <f>VLOOKUP(K$11,[1]Графік!$A$5:$C$32,3,0)</f>
        <v>Р</v>
      </c>
      <c r="L153" s="65" t="str">
        <f>VLOOKUP(L$11,[1]Графік!$A$5:$C$32,3,0)</f>
        <v>Р</v>
      </c>
      <c r="M153" s="65" t="str">
        <f>VLOOKUP(M$11,[1]Графік!$A$5:$C$32,3,0)</f>
        <v>Р</v>
      </c>
      <c r="N153" s="65" t="str">
        <f>VLOOKUP(N$11,[1]Графік!$A$5:$C$32,3,0)</f>
        <v>ВВ</v>
      </c>
      <c r="O153" s="65" t="str">
        <f>VLOOKUP(O$11,[1]Графік!$A$5:$C$32,3,0)</f>
        <v>ВВ</v>
      </c>
      <c r="P153" s="65" t="str">
        <f>VLOOKUP(P$11,[1]Графік!$A$5:$C$32,3,0)</f>
        <v>Р</v>
      </c>
      <c r="Q153" s="65" t="str">
        <f>VLOOKUP(Q$11,[1]Графік!$A$5:$C$32,3,0)</f>
        <v>Р</v>
      </c>
      <c r="R153" s="65" t="str">
        <f>VLOOKUP(R$11,[1]Графік!$A$5:$C$32,3,0)</f>
        <v>Р</v>
      </c>
      <c r="S153" s="65" t="str">
        <f>VLOOKUP(S$11,[1]Графік!$A$5:$C$32,3,0)</f>
        <v>Р</v>
      </c>
      <c r="T153" s="65" t="str">
        <f>VLOOKUP(T$11,[1]Графік!$A$5:$C$32,3,0)</f>
        <v>ВВ</v>
      </c>
      <c r="U153" s="65" t="str">
        <f>VLOOKUP(U$11,[1]Графік!$A$5:$C$32,3,0)</f>
        <v>ВВ</v>
      </c>
      <c r="V153" s="65" t="str">
        <f>VLOOKUP(V$11,[1]Графік!$A$5:$C$32,3,0)</f>
        <v>Р</v>
      </c>
      <c r="W153" s="65" t="str">
        <f>VLOOKUP(W$11,[1]Графік!$A$5:$C$32,3,0)</f>
        <v>Р</v>
      </c>
      <c r="X153" s="65" t="str">
        <f>VLOOKUP(X$11,[1]Графік!$A$5:$C$32,3,0)</f>
        <v>Р</v>
      </c>
      <c r="Y153" s="65" t="str">
        <f>VLOOKUP(Y$11,[1]Графік!$A$5:$C$32,3,0)</f>
        <v>Р</v>
      </c>
      <c r="Z153" s="65" t="str">
        <f>VLOOKUP(Z$11,[1]Графік!$A$5:$C$32,3,0)</f>
        <v>ВВ</v>
      </c>
      <c r="AA153" s="65" t="str">
        <f>VLOOKUP(AA$11,[1]Графік!$A$5:$C$32,3,0)</f>
        <v>ВВ</v>
      </c>
      <c r="AB153" s="65" t="str">
        <f>VLOOKUP(AB$11,[1]Графік!$A$5:$C$32,3,0)</f>
        <v>Р</v>
      </c>
      <c r="AC153" s="65" t="str">
        <f>VLOOKUP(AC$11,[1]Графік!$A$5:$C$32,3,0)</f>
        <v>Р</v>
      </c>
      <c r="AD153" s="65" t="str">
        <f>VLOOKUP(AD$11,[1]Графік!$A$5:$C$32,3,0)</f>
        <v>Р</v>
      </c>
      <c r="AE153" s="65" t="str">
        <f>VLOOKUP(AE$11,[1]Графік!$A$5:$C$32,3,0)</f>
        <v>Р</v>
      </c>
      <c r="AF153" s="65" t="str">
        <f>VLOOKUP(AF$11,[1]Графік!$A$5:$C$32,3,0)</f>
        <v>ВВ</v>
      </c>
      <c r="AG153" s="65" t="str">
        <f>VLOOKUP(AG$11,[1]Графік!$A$5:$C$32,3,0)</f>
        <v>ВВ</v>
      </c>
      <c r="AH153" s="65"/>
      <c r="AI153" s="65"/>
      <c r="AJ153" s="66"/>
      <c r="AK153" s="162">
        <f ca="1">SUMIF($F153:$AJ156,"Р",$F154:$AJ154)</f>
        <v>144</v>
      </c>
      <c r="AL153" s="156">
        <f ca="1">SUMIF($F155:$AJ156,"НУ",$F156:$AJ156)</f>
        <v>0</v>
      </c>
      <c r="AM153" s="127">
        <f ca="1">SUMIF(F153:AJ156,"РВ",F154:AJ154)</f>
        <v>0</v>
      </c>
      <c r="AN153" s="130">
        <f ca="1">AK153+AL153+AM153</f>
        <v>144</v>
      </c>
      <c r="AO153" s="133">
        <f ca="1">AK153/8</f>
        <v>18</v>
      </c>
      <c r="AP153" s="136">
        <f>COUNTIF($F153:$AJ156,"=ВВ")</f>
        <v>10</v>
      </c>
      <c r="AQ153" s="136">
        <f>COUNTIF($F153:$AJ156,"=В")</f>
        <v>0</v>
      </c>
      <c r="AR153" s="124">
        <f>COUNTIF($F153:$AJ156,"=НА")</f>
        <v>0</v>
      </c>
      <c r="AS153" s="124">
        <f>COUNTIF(F153:AJ156,"=ТН")</f>
        <v>0</v>
      </c>
      <c r="AT153" s="124">
        <f>COUNTIF($F153:$AJ156,"=ВД")</f>
        <v>0</v>
      </c>
      <c r="AU153" s="124">
        <f>COUNTIF($F153:$AJ156,"=ВП")</f>
        <v>0</v>
      </c>
      <c r="AV153" s="124">
        <f>COUNTIF($F153:$AJ156,"=ДД")</f>
        <v>0</v>
      </c>
      <c r="AW153" s="124">
        <f>COUNTIF($F153:$AJ156,"=П")</f>
        <v>0</v>
      </c>
      <c r="AX153" s="124">
        <f>COUNTIF($F153:$AJ156,"=ПР")</f>
        <v>0</v>
      </c>
      <c r="AY153" s="95">
        <f>COUNTIF($F153:$AJ156,"=І")</f>
        <v>0</v>
      </c>
      <c r="AZ153" s="95">
        <f>COUNTIF($F153:$AJ156,"=НЗ")</f>
        <v>0</v>
      </c>
      <c r="BA153" s="97" t="str">
        <f>IF(C153&gt;1,[1]Графік!$D$36,"")</f>
        <v/>
      </c>
    </row>
    <row r="154" spans="1:53" ht="12.75" customHeight="1" x14ac:dyDescent="0.25">
      <c r="A154" s="141"/>
      <c r="B154" s="144"/>
      <c r="C154" s="147"/>
      <c r="D154" s="150"/>
      <c r="E154" s="51"/>
      <c r="F154" s="38">
        <f t="shared" ref="F154:AG154" si="70">IF(F153="Р",8,"")</f>
        <v>8</v>
      </c>
      <c r="G154" s="39">
        <f t="shared" si="70"/>
        <v>8</v>
      </c>
      <c r="H154" s="70" t="str">
        <f t="shared" si="70"/>
        <v/>
      </c>
      <c r="I154" s="70" t="str">
        <f t="shared" si="70"/>
        <v/>
      </c>
      <c r="J154" s="70">
        <f t="shared" si="70"/>
        <v>8</v>
      </c>
      <c r="K154" s="70">
        <f t="shared" si="70"/>
        <v>8</v>
      </c>
      <c r="L154" s="70">
        <f t="shared" si="70"/>
        <v>8</v>
      </c>
      <c r="M154" s="70">
        <f t="shared" si="70"/>
        <v>8</v>
      </c>
      <c r="N154" s="70" t="str">
        <f t="shared" si="70"/>
        <v/>
      </c>
      <c r="O154" s="70" t="str">
        <f t="shared" si="70"/>
        <v/>
      </c>
      <c r="P154" s="70">
        <f t="shared" si="70"/>
        <v>8</v>
      </c>
      <c r="Q154" s="70">
        <f t="shared" si="70"/>
        <v>8</v>
      </c>
      <c r="R154" s="70">
        <f t="shared" si="70"/>
        <v>8</v>
      </c>
      <c r="S154" s="70">
        <f t="shared" si="70"/>
        <v>8</v>
      </c>
      <c r="T154" s="70" t="str">
        <f t="shared" si="70"/>
        <v/>
      </c>
      <c r="U154" s="70" t="str">
        <f t="shared" si="70"/>
        <v/>
      </c>
      <c r="V154" s="70">
        <f t="shared" si="70"/>
        <v>8</v>
      </c>
      <c r="W154" s="70">
        <f t="shared" si="70"/>
        <v>8</v>
      </c>
      <c r="X154" s="70">
        <f t="shared" si="70"/>
        <v>8</v>
      </c>
      <c r="Y154" s="70">
        <f t="shared" si="70"/>
        <v>8</v>
      </c>
      <c r="Z154" s="70" t="str">
        <f t="shared" si="70"/>
        <v/>
      </c>
      <c r="AA154" s="70" t="str">
        <f t="shared" si="70"/>
        <v/>
      </c>
      <c r="AB154" s="70">
        <f t="shared" si="70"/>
        <v>8</v>
      </c>
      <c r="AC154" s="70">
        <f t="shared" si="70"/>
        <v>8</v>
      </c>
      <c r="AD154" s="70">
        <f t="shared" si="70"/>
        <v>8</v>
      </c>
      <c r="AE154" s="70">
        <f t="shared" si="70"/>
        <v>8</v>
      </c>
      <c r="AF154" s="70" t="str">
        <f t="shared" si="70"/>
        <v/>
      </c>
      <c r="AG154" s="70" t="str">
        <f t="shared" si="70"/>
        <v/>
      </c>
      <c r="AH154" s="39"/>
      <c r="AI154" s="39"/>
      <c r="AJ154" s="40"/>
      <c r="AK154" s="162"/>
      <c r="AL154" s="156"/>
      <c r="AM154" s="127"/>
      <c r="AN154" s="130"/>
      <c r="AO154" s="133"/>
      <c r="AP154" s="136"/>
      <c r="AQ154" s="136"/>
      <c r="AR154" s="124"/>
      <c r="AS154" s="124"/>
      <c r="AT154" s="124"/>
      <c r="AU154" s="124"/>
      <c r="AV154" s="124"/>
      <c r="AW154" s="124"/>
      <c r="AX154" s="124"/>
      <c r="AY154" s="95"/>
      <c r="AZ154" s="95"/>
      <c r="BA154" s="98"/>
    </row>
    <row r="155" spans="1:53" ht="12.75" customHeight="1" x14ac:dyDescent="0.25">
      <c r="A155" s="141"/>
      <c r="B155" s="144"/>
      <c r="C155" s="147"/>
      <c r="D155" s="150"/>
      <c r="E155" s="51"/>
      <c r="F155" s="43" t="str">
        <f t="shared" ref="F155:AG155" si="71">IF(F156&gt;0,"НУ","")</f>
        <v/>
      </c>
      <c r="G155" s="43" t="str">
        <f t="shared" si="71"/>
        <v/>
      </c>
      <c r="H155" s="43" t="str">
        <f t="shared" si="71"/>
        <v/>
      </c>
      <c r="I155" s="43" t="str">
        <f t="shared" si="71"/>
        <v/>
      </c>
      <c r="J155" s="43" t="str">
        <f t="shared" si="71"/>
        <v/>
      </c>
      <c r="K155" s="43" t="str">
        <f t="shared" si="71"/>
        <v/>
      </c>
      <c r="L155" s="43" t="str">
        <f t="shared" si="71"/>
        <v/>
      </c>
      <c r="M155" s="43" t="str">
        <f t="shared" si="71"/>
        <v/>
      </c>
      <c r="N155" s="43" t="str">
        <f t="shared" si="71"/>
        <v/>
      </c>
      <c r="O155" s="43" t="str">
        <f t="shared" si="71"/>
        <v/>
      </c>
      <c r="P155" s="43" t="str">
        <f t="shared" si="71"/>
        <v/>
      </c>
      <c r="Q155" s="43" t="str">
        <f t="shared" si="71"/>
        <v/>
      </c>
      <c r="R155" s="43" t="str">
        <f t="shared" si="71"/>
        <v/>
      </c>
      <c r="S155" s="43" t="str">
        <f t="shared" si="71"/>
        <v/>
      </c>
      <c r="T155" s="43" t="str">
        <f t="shared" si="71"/>
        <v/>
      </c>
      <c r="U155" s="43" t="str">
        <f t="shared" si="71"/>
        <v/>
      </c>
      <c r="V155" s="43" t="str">
        <f t="shared" si="71"/>
        <v/>
      </c>
      <c r="W155" s="43" t="str">
        <f t="shared" si="71"/>
        <v/>
      </c>
      <c r="X155" s="43" t="str">
        <f t="shared" si="71"/>
        <v/>
      </c>
      <c r="Y155" s="43" t="str">
        <f t="shared" si="71"/>
        <v/>
      </c>
      <c r="Z155" s="43" t="str">
        <f t="shared" si="71"/>
        <v/>
      </c>
      <c r="AA155" s="43" t="str">
        <f t="shared" si="71"/>
        <v/>
      </c>
      <c r="AB155" s="43" t="str">
        <f t="shared" si="71"/>
        <v/>
      </c>
      <c r="AC155" s="43" t="str">
        <f t="shared" si="71"/>
        <v/>
      </c>
      <c r="AD155" s="43" t="str">
        <f t="shared" si="71"/>
        <v/>
      </c>
      <c r="AE155" s="43" t="str">
        <f t="shared" si="71"/>
        <v/>
      </c>
      <c r="AF155" s="43" t="str">
        <f t="shared" si="71"/>
        <v/>
      </c>
      <c r="AG155" s="43" t="str">
        <f t="shared" si="71"/>
        <v/>
      </c>
      <c r="AH155" s="43"/>
      <c r="AI155" s="43"/>
      <c r="AJ155" s="71"/>
      <c r="AK155" s="162"/>
      <c r="AL155" s="156"/>
      <c r="AM155" s="127"/>
      <c r="AN155" s="130"/>
      <c r="AO155" s="133"/>
      <c r="AP155" s="136"/>
      <c r="AQ155" s="136"/>
      <c r="AR155" s="124"/>
      <c r="AS155" s="124"/>
      <c r="AT155" s="124"/>
      <c r="AU155" s="124"/>
      <c r="AV155" s="124"/>
      <c r="AW155" s="124"/>
      <c r="AX155" s="124"/>
      <c r="AY155" s="95"/>
      <c r="AZ155" s="95"/>
      <c r="BA155" s="98"/>
    </row>
    <row r="156" spans="1:53" ht="13.5" customHeight="1" thickBot="1" x14ac:dyDescent="0.3">
      <c r="A156" s="142"/>
      <c r="B156" s="145"/>
      <c r="C156" s="148"/>
      <c r="D156" s="151"/>
      <c r="E156" s="52"/>
      <c r="F156" s="47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9"/>
      <c r="AK156" s="163"/>
      <c r="AL156" s="157"/>
      <c r="AM156" s="128"/>
      <c r="AN156" s="131"/>
      <c r="AO156" s="134"/>
      <c r="AP156" s="137"/>
      <c r="AQ156" s="137"/>
      <c r="AR156" s="125"/>
      <c r="AS156" s="125"/>
      <c r="AT156" s="125"/>
      <c r="AU156" s="125"/>
      <c r="AV156" s="125"/>
      <c r="AW156" s="125"/>
      <c r="AX156" s="125"/>
      <c r="AY156" s="96"/>
      <c r="AZ156" s="96"/>
      <c r="BA156" s="99"/>
    </row>
    <row r="157" spans="1:53" ht="12.75" customHeight="1" x14ac:dyDescent="0.25">
      <c r="A157" s="140">
        <v>37</v>
      </c>
      <c r="B157" s="143" t="str">
        <f>IFERROR(VLOOKUP($C157,[1]Списки!$A$1:$C$3999,2,0),"")</f>
        <v/>
      </c>
      <c r="C157" s="146"/>
      <c r="D157" s="149" t="str">
        <f>IFERROR(VLOOKUP($C157,[1]Списки!$A$1:$C$3999,3,0),"")</f>
        <v/>
      </c>
      <c r="E157" s="50"/>
      <c r="F157" s="34" t="str">
        <f>VLOOKUP(F$11,[1]Графік!$A$5:$C$32,3,0)</f>
        <v>Р</v>
      </c>
      <c r="G157" s="65" t="str">
        <f>VLOOKUP(G$11,[1]Графік!$A$5:$C$32,3,0)</f>
        <v>Р</v>
      </c>
      <c r="H157" s="65" t="str">
        <f>VLOOKUP(H$11,[1]Графік!$A$5:$C$32,3,0)</f>
        <v>ВВ</v>
      </c>
      <c r="I157" s="65" t="str">
        <f>VLOOKUP(I$11,[1]Графік!$A$5:$C$32,3,0)</f>
        <v>ВВ</v>
      </c>
      <c r="J157" s="65" t="str">
        <f>VLOOKUP(J$11,[1]Графік!$A$5:$C$32,3,0)</f>
        <v>Р</v>
      </c>
      <c r="K157" s="65" t="str">
        <f>VLOOKUP(K$11,[1]Графік!$A$5:$C$32,3,0)</f>
        <v>Р</v>
      </c>
      <c r="L157" s="65" t="str">
        <f>VLOOKUP(L$11,[1]Графік!$A$5:$C$32,3,0)</f>
        <v>Р</v>
      </c>
      <c r="M157" s="65" t="str">
        <f>VLOOKUP(M$11,[1]Графік!$A$5:$C$32,3,0)</f>
        <v>Р</v>
      </c>
      <c r="N157" s="65" t="str">
        <f>VLOOKUP(N$11,[1]Графік!$A$5:$C$32,3,0)</f>
        <v>ВВ</v>
      </c>
      <c r="O157" s="65" t="str">
        <f>VLOOKUP(O$11,[1]Графік!$A$5:$C$32,3,0)</f>
        <v>ВВ</v>
      </c>
      <c r="P157" s="65" t="str">
        <f>VLOOKUP(P$11,[1]Графік!$A$5:$C$32,3,0)</f>
        <v>Р</v>
      </c>
      <c r="Q157" s="65" t="str">
        <f>VLOOKUP(Q$11,[1]Графік!$A$5:$C$32,3,0)</f>
        <v>Р</v>
      </c>
      <c r="R157" s="65" t="str">
        <f>VLOOKUP(R$11,[1]Графік!$A$5:$C$32,3,0)</f>
        <v>Р</v>
      </c>
      <c r="S157" s="65" t="str">
        <f>VLOOKUP(S$11,[1]Графік!$A$5:$C$32,3,0)</f>
        <v>Р</v>
      </c>
      <c r="T157" s="65" t="str">
        <f>VLOOKUP(T$11,[1]Графік!$A$5:$C$32,3,0)</f>
        <v>ВВ</v>
      </c>
      <c r="U157" s="65" t="str">
        <f>VLOOKUP(U$11,[1]Графік!$A$5:$C$32,3,0)</f>
        <v>ВВ</v>
      </c>
      <c r="V157" s="65" t="str">
        <f>VLOOKUP(V$11,[1]Графік!$A$5:$C$32,3,0)</f>
        <v>Р</v>
      </c>
      <c r="W157" s="65" t="str">
        <f>VLOOKUP(W$11,[1]Графік!$A$5:$C$32,3,0)</f>
        <v>Р</v>
      </c>
      <c r="X157" s="65" t="str">
        <f>VLOOKUP(X$11,[1]Графік!$A$5:$C$32,3,0)</f>
        <v>Р</v>
      </c>
      <c r="Y157" s="65" t="str">
        <f>VLOOKUP(Y$11,[1]Графік!$A$5:$C$32,3,0)</f>
        <v>Р</v>
      </c>
      <c r="Z157" s="65" t="str">
        <f>VLOOKUP(Z$11,[1]Графік!$A$5:$C$32,3,0)</f>
        <v>ВВ</v>
      </c>
      <c r="AA157" s="65" t="str">
        <f>VLOOKUP(AA$11,[1]Графік!$A$5:$C$32,3,0)</f>
        <v>ВВ</v>
      </c>
      <c r="AB157" s="65" t="str">
        <f>VLOOKUP(AB$11,[1]Графік!$A$5:$C$32,3,0)</f>
        <v>Р</v>
      </c>
      <c r="AC157" s="65" t="str">
        <f>VLOOKUP(AC$11,[1]Графік!$A$5:$C$32,3,0)</f>
        <v>Р</v>
      </c>
      <c r="AD157" s="65" t="str">
        <f>VLOOKUP(AD$11,[1]Графік!$A$5:$C$32,3,0)</f>
        <v>Р</v>
      </c>
      <c r="AE157" s="65" t="str">
        <f>VLOOKUP(AE$11,[1]Графік!$A$5:$C$32,3,0)</f>
        <v>Р</v>
      </c>
      <c r="AF157" s="65" t="str">
        <f>VLOOKUP(AF$11,[1]Графік!$A$5:$C$32,3,0)</f>
        <v>ВВ</v>
      </c>
      <c r="AG157" s="65" t="str">
        <f>VLOOKUP(AG$11,[1]Графік!$A$5:$C$32,3,0)</f>
        <v>ВВ</v>
      </c>
      <c r="AH157" s="65"/>
      <c r="AI157" s="65"/>
      <c r="AJ157" s="66"/>
      <c r="AK157" s="162">
        <f ca="1">SUMIF($F157:$AJ160,"Р",$F158:$AJ158)</f>
        <v>144</v>
      </c>
      <c r="AL157" s="156">
        <f ca="1">SUMIF($F159:$AJ160,"НУ",$F160:$AJ160)</f>
        <v>0</v>
      </c>
      <c r="AM157" s="127">
        <f ca="1">SUMIF(F157:AJ160,"РВ",F158:AJ158)</f>
        <v>0</v>
      </c>
      <c r="AN157" s="130">
        <f ca="1">AK157+AL157+AM157</f>
        <v>144</v>
      </c>
      <c r="AO157" s="133">
        <f ca="1">AK157/8</f>
        <v>18</v>
      </c>
      <c r="AP157" s="136">
        <f>COUNTIF($F157:$AJ160,"=ВВ")</f>
        <v>10</v>
      </c>
      <c r="AQ157" s="136">
        <f>COUNTIF($F157:$AJ160,"=В")</f>
        <v>0</v>
      </c>
      <c r="AR157" s="124">
        <f>COUNTIF($F157:$AJ160,"=НА")</f>
        <v>0</v>
      </c>
      <c r="AS157" s="124">
        <f>COUNTIF(F157:AJ160,"=ТН")</f>
        <v>0</v>
      </c>
      <c r="AT157" s="124">
        <f>COUNTIF($F157:$AJ160,"=ВД")</f>
        <v>0</v>
      </c>
      <c r="AU157" s="124">
        <f>COUNTIF($F157:$AJ160,"=ВП")</f>
        <v>0</v>
      </c>
      <c r="AV157" s="124">
        <f>COUNTIF($F157:$AJ160,"=ДД")</f>
        <v>0</v>
      </c>
      <c r="AW157" s="124">
        <f>COUNTIF($F157:$AJ160,"=П")</f>
        <v>0</v>
      </c>
      <c r="AX157" s="124">
        <f>COUNTIF($F157:$AJ160,"=ПР")</f>
        <v>0</v>
      </c>
      <c r="AY157" s="95">
        <f>COUNTIF($F157:$AJ160,"=І")</f>
        <v>0</v>
      </c>
      <c r="AZ157" s="95">
        <f>COUNTIF($F157:$AJ160,"=НЗ")</f>
        <v>0</v>
      </c>
      <c r="BA157" s="97" t="str">
        <f>IF(C157&gt;1,[1]Графік!$D$36,"")</f>
        <v/>
      </c>
    </row>
    <row r="158" spans="1:53" ht="12.75" customHeight="1" x14ac:dyDescent="0.25">
      <c r="A158" s="141"/>
      <c r="B158" s="144"/>
      <c r="C158" s="147"/>
      <c r="D158" s="150"/>
      <c r="E158" s="51"/>
      <c r="F158" s="38">
        <f t="shared" ref="F158:AG158" si="72">IF(F157="Р",8,"")</f>
        <v>8</v>
      </c>
      <c r="G158" s="39">
        <f t="shared" si="72"/>
        <v>8</v>
      </c>
      <c r="H158" s="70" t="str">
        <f t="shared" si="72"/>
        <v/>
      </c>
      <c r="I158" s="70" t="str">
        <f t="shared" si="72"/>
        <v/>
      </c>
      <c r="J158" s="70">
        <f t="shared" si="72"/>
        <v>8</v>
      </c>
      <c r="K158" s="70">
        <f t="shared" si="72"/>
        <v>8</v>
      </c>
      <c r="L158" s="70">
        <f t="shared" si="72"/>
        <v>8</v>
      </c>
      <c r="M158" s="70">
        <f t="shared" si="72"/>
        <v>8</v>
      </c>
      <c r="N158" s="70" t="str">
        <f t="shared" si="72"/>
        <v/>
      </c>
      <c r="O158" s="70" t="str">
        <f t="shared" si="72"/>
        <v/>
      </c>
      <c r="P158" s="70">
        <f t="shared" si="72"/>
        <v>8</v>
      </c>
      <c r="Q158" s="70">
        <f t="shared" si="72"/>
        <v>8</v>
      </c>
      <c r="R158" s="70">
        <f t="shared" si="72"/>
        <v>8</v>
      </c>
      <c r="S158" s="70">
        <f t="shared" si="72"/>
        <v>8</v>
      </c>
      <c r="T158" s="70" t="str">
        <f t="shared" si="72"/>
        <v/>
      </c>
      <c r="U158" s="70" t="str">
        <f t="shared" si="72"/>
        <v/>
      </c>
      <c r="V158" s="70">
        <f t="shared" si="72"/>
        <v>8</v>
      </c>
      <c r="W158" s="70">
        <f t="shared" si="72"/>
        <v>8</v>
      </c>
      <c r="X158" s="70">
        <f t="shared" si="72"/>
        <v>8</v>
      </c>
      <c r="Y158" s="70">
        <f t="shared" si="72"/>
        <v>8</v>
      </c>
      <c r="Z158" s="70" t="str">
        <f t="shared" si="72"/>
        <v/>
      </c>
      <c r="AA158" s="70" t="str">
        <f t="shared" si="72"/>
        <v/>
      </c>
      <c r="AB158" s="70">
        <f t="shared" si="72"/>
        <v>8</v>
      </c>
      <c r="AC158" s="70">
        <f t="shared" si="72"/>
        <v>8</v>
      </c>
      <c r="AD158" s="70">
        <f t="shared" si="72"/>
        <v>8</v>
      </c>
      <c r="AE158" s="70">
        <f t="shared" si="72"/>
        <v>8</v>
      </c>
      <c r="AF158" s="70" t="str">
        <f t="shared" si="72"/>
        <v/>
      </c>
      <c r="AG158" s="70" t="str">
        <f t="shared" si="72"/>
        <v/>
      </c>
      <c r="AH158" s="39"/>
      <c r="AI158" s="39"/>
      <c r="AJ158" s="40"/>
      <c r="AK158" s="162"/>
      <c r="AL158" s="156"/>
      <c r="AM158" s="127"/>
      <c r="AN158" s="130"/>
      <c r="AO158" s="133"/>
      <c r="AP158" s="136"/>
      <c r="AQ158" s="136"/>
      <c r="AR158" s="124"/>
      <c r="AS158" s="124"/>
      <c r="AT158" s="124"/>
      <c r="AU158" s="124"/>
      <c r="AV158" s="124"/>
      <c r="AW158" s="124"/>
      <c r="AX158" s="124"/>
      <c r="AY158" s="95"/>
      <c r="AZ158" s="95"/>
      <c r="BA158" s="98"/>
    </row>
    <row r="159" spans="1:53" ht="12.75" customHeight="1" x14ac:dyDescent="0.25">
      <c r="A159" s="141"/>
      <c r="B159" s="144"/>
      <c r="C159" s="147"/>
      <c r="D159" s="150"/>
      <c r="E159" s="51"/>
      <c r="F159" s="43" t="str">
        <f t="shared" ref="F159:AG159" si="73">IF(F160&gt;0,"НУ","")</f>
        <v/>
      </c>
      <c r="G159" s="43" t="str">
        <f t="shared" si="73"/>
        <v/>
      </c>
      <c r="H159" s="43" t="str">
        <f t="shared" si="73"/>
        <v/>
      </c>
      <c r="I159" s="43" t="str">
        <f t="shared" si="73"/>
        <v/>
      </c>
      <c r="J159" s="43" t="str">
        <f t="shared" si="73"/>
        <v/>
      </c>
      <c r="K159" s="43" t="str">
        <f t="shared" si="73"/>
        <v/>
      </c>
      <c r="L159" s="43" t="str">
        <f t="shared" si="73"/>
        <v/>
      </c>
      <c r="M159" s="43" t="str">
        <f t="shared" si="73"/>
        <v/>
      </c>
      <c r="N159" s="43" t="str">
        <f t="shared" si="73"/>
        <v/>
      </c>
      <c r="O159" s="43" t="str">
        <f t="shared" si="73"/>
        <v/>
      </c>
      <c r="P159" s="43" t="str">
        <f t="shared" si="73"/>
        <v/>
      </c>
      <c r="Q159" s="43" t="str">
        <f t="shared" si="73"/>
        <v/>
      </c>
      <c r="R159" s="43" t="str">
        <f t="shared" si="73"/>
        <v/>
      </c>
      <c r="S159" s="43" t="str">
        <f t="shared" si="73"/>
        <v/>
      </c>
      <c r="T159" s="43" t="str">
        <f t="shared" si="73"/>
        <v/>
      </c>
      <c r="U159" s="43" t="str">
        <f t="shared" si="73"/>
        <v/>
      </c>
      <c r="V159" s="43" t="str">
        <f t="shared" si="73"/>
        <v/>
      </c>
      <c r="W159" s="43" t="str">
        <f t="shared" si="73"/>
        <v/>
      </c>
      <c r="X159" s="43" t="str">
        <f t="shared" si="73"/>
        <v/>
      </c>
      <c r="Y159" s="43" t="str">
        <f t="shared" si="73"/>
        <v/>
      </c>
      <c r="Z159" s="43" t="str">
        <f t="shared" si="73"/>
        <v/>
      </c>
      <c r="AA159" s="43" t="str">
        <f t="shared" si="73"/>
        <v/>
      </c>
      <c r="AB159" s="43" t="str">
        <f t="shared" si="73"/>
        <v/>
      </c>
      <c r="AC159" s="43" t="str">
        <f t="shared" si="73"/>
        <v/>
      </c>
      <c r="AD159" s="43" t="str">
        <f t="shared" si="73"/>
        <v/>
      </c>
      <c r="AE159" s="43" t="str">
        <f t="shared" si="73"/>
        <v/>
      </c>
      <c r="AF159" s="43" t="str">
        <f t="shared" si="73"/>
        <v/>
      </c>
      <c r="AG159" s="43" t="str">
        <f t="shared" si="73"/>
        <v/>
      </c>
      <c r="AH159" s="43"/>
      <c r="AI159" s="43"/>
      <c r="AJ159" s="71"/>
      <c r="AK159" s="162"/>
      <c r="AL159" s="156"/>
      <c r="AM159" s="127"/>
      <c r="AN159" s="130"/>
      <c r="AO159" s="133"/>
      <c r="AP159" s="136"/>
      <c r="AQ159" s="136"/>
      <c r="AR159" s="124"/>
      <c r="AS159" s="124"/>
      <c r="AT159" s="124"/>
      <c r="AU159" s="124"/>
      <c r="AV159" s="124"/>
      <c r="AW159" s="124"/>
      <c r="AX159" s="124"/>
      <c r="AY159" s="95"/>
      <c r="AZ159" s="95"/>
      <c r="BA159" s="98"/>
    </row>
    <row r="160" spans="1:53" ht="13.5" customHeight="1" thickBot="1" x14ac:dyDescent="0.3">
      <c r="A160" s="142"/>
      <c r="B160" s="145"/>
      <c r="C160" s="148"/>
      <c r="D160" s="151"/>
      <c r="E160" s="52"/>
      <c r="F160" s="47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9"/>
      <c r="AK160" s="163"/>
      <c r="AL160" s="157"/>
      <c r="AM160" s="128"/>
      <c r="AN160" s="131"/>
      <c r="AO160" s="134"/>
      <c r="AP160" s="137"/>
      <c r="AQ160" s="137"/>
      <c r="AR160" s="125"/>
      <c r="AS160" s="125"/>
      <c r="AT160" s="125"/>
      <c r="AU160" s="125"/>
      <c r="AV160" s="125"/>
      <c r="AW160" s="125"/>
      <c r="AX160" s="125"/>
      <c r="AY160" s="96"/>
      <c r="AZ160" s="96"/>
      <c r="BA160" s="99"/>
    </row>
    <row r="161" spans="1:53" ht="12.75" customHeight="1" x14ac:dyDescent="0.25">
      <c r="A161" s="140">
        <v>38</v>
      </c>
      <c r="B161" s="143" t="str">
        <f>IFERROR(VLOOKUP($C161,[1]Списки!$A$1:$C$3999,2,0),"")</f>
        <v/>
      </c>
      <c r="C161" s="146"/>
      <c r="D161" s="149" t="str">
        <f>IFERROR(VLOOKUP($C161,[1]Списки!$A$1:$C$3999,3,0),"")</f>
        <v/>
      </c>
      <c r="E161" s="50"/>
      <c r="F161" s="34" t="str">
        <f>VLOOKUP(F$11,[1]Графік!$A$5:$C$32,3,0)</f>
        <v>Р</v>
      </c>
      <c r="G161" s="65" t="str">
        <f>VLOOKUP(G$11,[1]Графік!$A$5:$C$32,3,0)</f>
        <v>Р</v>
      </c>
      <c r="H161" s="65" t="str">
        <f>VLOOKUP(H$11,[1]Графік!$A$5:$C$32,3,0)</f>
        <v>ВВ</v>
      </c>
      <c r="I161" s="65" t="str">
        <f>VLOOKUP(I$11,[1]Графік!$A$5:$C$32,3,0)</f>
        <v>ВВ</v>
      </c>
      <c r="J161" s="65" t="str">
        <f>VLOOKUP(J$11,[1]Графік!$A$5:$C$32,3,0)</f>
        <v>Р</v>
      </c>
      <c r="K161" s="65" t="str">
        <f>VLOOKUP(K$11,[1]Графік!$A$5:$C$32,3,0)</f>
        <v>Р</v>
      </c>
      <c r="L161" s="65" t="str">
        <f>VLOOKUP(L$11,[1]Графік!$A$5:$C$32,3,0)</f>
        <v>Р</v>
      </c>
      <c r="M161" s="65" t="str">
        <f>VLOOKUP(M$11,[1]Графік!$A$5:$C$32,3,0)</f>
        <v>Р</v>
      </c>
      <c r="N161" s="65" t="str">
        <f>VLOOKUP(N$11,[1]Графік!$A$5:$C$32,3,0)</f>
        <v>ВВ</v>
      </c>
      <c r="O161" s="65" t="str">
        <f>VLOOKUP(O$11,[1]Графік!$A$5:$C$32,3,0)</f>
        <v>ВВ</v>
      </c>
      <c r="P161" s="65" t="str">
        <f>VLOOKUP(P$11,[1]Графік!$A$5:$C$32,3,0)</f>
        <v>Р</v>
      </c>
      <c r="Q161" s="65" t="str">
        <f>VLOOKUP(Q$11,[1]Графік!$A$5:$C$32,3,0)</f>
        <v>Р</v>
      </c>
      <c r="R161" s="65" t="str">
        <f>VLOOKUP(R$11,[1]Графік!$A$5:$C$32,3,0)</f>
        <v>Р</v>
      </c>
      <c r="S161" s="65" t="str">
        <f>VLOOKUP(S$11,[1]Графік!$A$5:$C$32,3,0)</f>
        <v>Р</v>
      </c>
      <c r="T161" s="65" t="str">
        <f>VLOOKUP(T$11,[1]Графік!$A$5:$C$32,3,0)</f>
        <v>ВВ</v>
      </c>
      <c r="U161" s="65" t="str">
        <f>VLOOKUP(U$11,[1]Графік!$A$5:$C$32,3,0)</f>
        <v>ВВ</v>
      </c>
      <c r="V161" s="65" t="str">
        <f>VLOOKUP(V$11,[1]Графік!$A$5:$C$32,3,0)</f>
        <v>Р</v>
      </c>
      <c r="W161" s="65" t="str">
        <f>VLOOKUP(W$11,[1]Графік!$A$5:$C$32,3,0)</f>
        <v>Р</v>
      </c>
      <c r="X161" s="65" t="str">
        <f>VLOOKUP(X$11,[1]Графік!$A$5:$C$32,3,0)</f>
        <v>Р</v>
      </c>
      <c r="Y161" s="65" t="str">
        <f>VLOOKUP(Y$11,[1]Графік!$A$5:$C$32,3,0)</f>
        <v>Р</v>
      </c>
      <c r="Z161" s="65" t="str">
        <f>VLOOKUP(Z$11,[1]Графік!$A$5:$C$32,3,0)</f>
        <v>ВВ</v>
      </c>
      <c r="AA161" s="65" t="str">
        <f>VLOOKUP(AA$11,[1]Графік!$A$5:$C$32,3,0)</f>
        <v>ВВ</v>
      </c>
      <c r="AB161" s="65" t="str">
        <f>VLOOKUP(AB$11,[1]Графік!$A$5:$C$32,3,0)</f>
        <v>Р</v>
      </c>
      <c r="AC161" s="65" t="str">
        <f>VLOOKUP(AC$11,[1]Графік!$A$5:$C$32,3,0)</f>
        <v>Р</v>
      </c>
      <c r="AD161" s="65" t="str">
        <f>VLOOKUP(AD$11,[1]Графік!$A$5:$C$32,3,0)</f>
        <v>Р</v>
      </c>
      <c r="AE161" s="65" t="str">
        <f>VLOOKUP(AE$11,[1]Графік!$A$5:$C$32,3,0)</f>
        <v>Р</v>
      </c>
      <c r="AF161" s="65" t="str">
        <f>VLOOKUP(AF$11,[1]Графік!$A$5:$C$32,3,0)</f>
        <v>ВВ</v>
      </c>
      <c r="AG161" s="65" t="str">
        <f>VLOOKUP(AG$11,[1]Графік!$A$5:$C$32,3,0)</f>
        <v>ВВ</v>
      </c>
      <c r="AH161" s="65"/>
      <c r="AI161" s="65"/>
      <c r="AJ161" s="66"/>
      <c r="AK161" s="162">
        <f ca="1">SUMIF($F161:$AJ164,"Р",$F162:$AJ162)</f>
        <v>144</v>
      </c>
      <c r="AL161" s="156">
        <f ca="1">SUMIF($F163:$AJ164,"НУ",$F164:$AJ164)</f>
        <v>0</v>
      </c>
      <c r="AM161" s="127">
        <f ca="1">SUMIF(F161:AJ164,"РВ",F162:AJ162)</f>
        <v>0</v>
      </c>
      <c r="AN161" s="130">
        <f ca="1">AK161+AL161+AM161</f>
        <v>144</v>
      </c>
      <c r="AO161" s="133">
        <f ca="1">AK161/8</f>
        <v>18</v>
      </c>
      <c r="AP161" s="136">
        <f>COUNTIF($F161:$AJ164,"=ВВ")</f>
        <v>10</v>
      </c>
      <c r="AQ161" s="136">
        <f>COUNTIF($F161:$AJ164,"=В")</f>
        <v>0</v>
      </c>
      <c r="AR161" s="124">
        <f>COUNTIF($F161:$AJ164,"=НА")</f>
        <v>0</v>
      </c>
      <c r="AS161" s="124">
        <f>COUNTIF(F161:AJ164,"=ТН")</f>
        <v>0</v>
      </c>
      <c r="AT161" s="124">
        <f>COUNTIF($F161:$AJ164,"=ВД")</f>
        <v>0</v>
      </c>
      <c r="AU161" s="124">
        <f>COUNTIF($F161:$AJ164,"=ВП")</f>
        <v>0</v>
      </c>
      <c r="AV161" s="124">
        <f>COUNTIF($F161:$AJ164,"=ДД")</f>
        <v>0</v>
      </c>
      <c r="AW161" s="124">
        <f>COUNTIF($F161:$AJ164,"=П")</f>
        <v>0</v>
      </c>
      <c r="AX161" s="124">
        <f>COUNTIF($F161:$AJ164,"=ПР")</f>
        <v>0</v>
      </c>
      <c r="AY161" s="95">
        <f>COUNTIF($F161:$AJ164,"=І")</f>
        <v>0</v>
      </c>
      <c r="AZ161" s="95">
        <f>COUNTIF($F161:$AJ164,"=НЗ")</f>
        <v>0</v>
      </c>
      <c r="BA161" s="97" t="str">
        <f>IF(C161&gt;1,[1]Графік!$D$36,"")</f>
        <v/>
      </c>
    </row>
    <row r="162" spans="1:53" ht="12.75" customHeight="1" x14ac:dyDescent="0.25">
      <c r="A162" s="141"/>
      <c r="B162" s="144"/>
      <c r="C162" s="147"/>
      <c r="D162" s="150"/>
      <c r="E162" s="51"/>
      <c r="F162" s="38">
        <f t="shared" ref="F162:AG162" si="74">IF(F161="Р",8,"")</f>
        <v>8</v>
      </c>
      <c r="G162" s="39">
        <f t="shared" si="74"/>
        <v>8</v>
      </c>
      <c r="H162" s="70" t="str">
        <f t="shared" si="74"/>
        <v/>
      </c>
      <c r="I162" s="70" t="str">
        <f t="shared" si="74"/>
        <v/>
      </c>
      <c r="J162" s="70">
        <f t="shared" si="74"/>
        <v>8</v>
      </c>
      <c r="K162" s="70">
        <f t="shared" si="74"/>
        <v>8</v>
      </c>
      <c r="L162" s="70">
        <f t="shared" si="74"/>
        <v>8</v>
      </c>
      <c r="M162" s="70">
        <f t="shared" si="74"/>
        <v>8</v>
      </c>
      <c r="N162" s="70" t="str">
        <f t="shared" si="74"/>
        <v/>
      </c>
      <c r="O162" s="70" t="str">
        <f t="shared" si="74"/>
        <v/>
      </c>
      <c r="P162" s="70">
        <f t="shared" si="74"/>
        <v>8</v>
      </c>
      <c r="Q162" s="70">
        <f t="shared" si="74"/>
        <v>8</v>
      </c>
      <c r="R162" s="70">
        <f t="shared" si="74"/>
        <v>8</v>
      </c>
      <c r="S162" s="70">
        <f t="shared" si="74"/>
        <v>8</v>
      </c>
      <c r="T162" s="70" t="str">
        <f t="shared" si="74"/>
        <v/>
      </c>
      <c r="U162" s="70" t="str">
        <f t="shared" si="74"/>
        <v/>
      </c>
      <c r="V162" s="70">
        <f t="shared" si="74"/>
        <v>8</v>
      </c>
      <c r="W162" s="70">
        <f t="shared" si="74"/>
        <v>8</v>
      </c>
      <c r="X162" s="70">
        <f t="shared" si="74"/>
        <v>8</v>
      </c>
      <c r="Y162" s="70">
        <f t="shared" si="74"/>
        <v>8</v>
      </c>
      <c r="Z162" s="70" t="str">
        <f t="shared" si="74"/>
        <v/>
      </c>
      <c r="AA162" s="70" t="str">
        <f t="shared" si="74"/>
        <v/>
      </c>
      <c r="AB162" s="70">
        <f t="shared" si="74"/>
        <v>8</v>
      </c>
      <c r="AC162" s="70">
        <f t="shared" si="74"/>
        <v>8</v>
      </c>
      <c r="AD162" s="70">
        <f t="shared" si="74"/>
        <v>8</v>
      </c>
      <c r="AE162" s="70">
        <f t="shared" si="74"/>
        <v>8</v>
      </c>
      <c r="AF162" s="70" t="str">
        <f t="shared" si="74"/>
        <v/>
      </c>
      <c r="AG162" s="70" t="str">
        <f t="shared" si="74"/>
        <v/>
      </c>
      <c r="AH162" s="39"/>
      <c r="AI162" s="39"/>
      <c r="AJ162" s="40"/>
      <c r="AK162" s="162"/>
      <c r="AL162" s="156"/>
      <c r="AM162" s="127"/>
      <c r="AN162" s="130"/>
      <c r="AO162" s="133"/>
      <c r="AP162" s="136"/>
      <c r="AQ162" s="136"/>
      <c r="AR162" s="124"/>
      <c r="AS162" s="124"/>
      <c r="AT162" s="124"/>
      <c r="AU162" s="124"/>
      <c r="AV162" s="124"/>
      <c r="AW162" s="124"/>
      <c r="AX162" s="124"/>
      <c r="AY162" s="95"/>
      <c r="AZ162" s="95"/>
      <c r="BA162" s="98"/>
    </row>
    <row r="163" spans="1:53" ht="12.75" customHeight="1" x14ac:dyDescent="0.25">
      <c r="A163" s="141"/>
      <c r="B163" s="144"/>
      <c r="C163" s="147"/>
      <c r="D163" s="150"/>
      <c r="E163" s="51"/>
      <c r="F163" s="43" t="str">
        <f t="shared" ref="F163:AG163" si="75">IF(F164&gt;0,"НУ","")</f>
        <v/>
      </c>
      <c r="G163" s="43" t="str">
        <f t="shared" si="75"/>
        <v/>
      </c>
      <c r="H163" s="43" t="str">
        <f t="shared" si="75"/>
        <v/>
      </c>
      <c r="I163" s="43" t="str">
        <f t="shared" si="75"/>
        <v/>
      </c>
      <c r="J163" s="43" t="str">
        <f t="shared" si="75"/>
        <v/>
      </c>
      <c r="K163" s="43" t="str">
        <f t="shared" si="75"/>
        <v/>
      </c>
      <c r="L163" s="43" t="str">
        <f t="shared" si="75"/>
        <v/>
      </c>
      <c r="M163" s="43" t="str">
        <f t="shared" si="75"/>
        <v/>
      </c>
      <c r="N163" s="43" t="str">
        <f t="shared" si="75"/>
        <v/>
      </c>
      <c r="O163" s="43" t="str">
        <f t="shared" si="75"/>
        <v/>
      </c>
      <c r="P163" s="43" t="str">
        <f t="shared" si="75"/>
        <v/>
      </c>
      <c r="Q163" s="43" t="str">
        <f t="shared" si="75"/>
        <v/>
      </c>
      <c r="R163" s="43" t="str">
        <f t="shared" si="75"/>
        <v/>
      </c>
      <c r="S163" s="43" t="str">
        <f t="shared" si="75"/>
        <v/>
      </c>
      <c r="T163" s="43" t="str">
        <f t="shared" si="75"/>
        <v/>
      </c>
      <c r="U163" s="43" t="str">
        <f t="shared" si="75"/>
        <v/>
      </c>
      <c r="V163" s="43" t="str">
        <f t="shared" si="75"/>
        <v/>
      </c>
      <c r="W163" s="43" t="str">
        <f t="shared" si="75"/>
        <v/>
      </c>
      <c r="X163" s="43" t="str">
        <f t="shared" si="75"/>
        <v/>
      </c>
      <c r="Y163" s="43" t="str">
        <f t="shared" si="75"/>
        <v/>
      </c>
      <c r="Z163" s="43" t="str">
        <f t="shared" si="75"/>
        <v/>
      </c>
      <c r="AA163" s="43" t="str">
        <f t="shared" si="75"/>
        <v/>
      </c>
      <c r="AB163" s="43" t="str">
        <f t="shared" si="75"/>
        <v/>
      </c>
      <c r="AC163" s="43" t="str">
        <f t="shared" si="75"/>
        <v/>
      </c>
      <c r="AD163" s="43" t="str">
        <f t="shared" si="75"/>
        <v/>
      </c>
      <c r="AE163" s="43" t="str">
        <f t="shared" si="75"/>
        <v/>
      </c>
      <c r="AF163" s="43" t="str">
        <f t="shared" si="75"/>
        <v/>
      </c>
      <c r="AG163" s="43" t="str">
        <f t="shared" si="75"/>
        <v/>
      </c>
      <c r="AH163" s="43"/>
      <c r="AI163" s="43"/>
      <c r="AJ163" s="71"/>
      <c r="AK163" s="162"/>
      <c r="AL163" s="156"/>
      <c r="AM163" s="127"/>
      <c r="AN163" s="130"/>
      <c r="AO163" s="133"/>
      <c r="AP163" s="136"/>
      <c r="AQ163" s="136"/>
      <c r="AR163" s="124"/>
      <c r="AS163" s="124"/>
      <c r="AT163" s="124"/>
      <c r="AU163" s="124"/>
      <c r="AV163" s="124"/>
      <c r="AW163" s="124"/>
      <c r="AX163" s="124"/>
      <c r="AY163" s="95"/>
      <c r="AZ163" s="95"/>
      <c r="BA163" s="98"/>
    </row>
    <row r="164" spans="1:53" ht="13.5" customHeight="1" thickBot="1" x14ac:dyDescent="0.3">
      <c r="A164" s="142"/>
      <c r="B164" s="145"/>
      <c r="C164" s="148"/>
      <c r="D164" s="151"/>
      <c r="E164" s="52"/>
      <c r="F164" s="47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9"/>
      <c r="AK164" s="163"/>
      <c r="AL164" s="157"/>
      <c r="AM164" s="128"/>
      <c r="AN164" s="131"/>
      <c r="AO164" s="134"/>
      <c r="AP164" s="137"/>
      <c r="AQ164" s="137"/>
      <c r="AR164" s="125"/>
      <c r="AS164" s="125"/>
      <c r="AT164" s="125"/>
      <c r="AU164" s="125"/>
      <c r="AV164" s="125"/>
      <c r="AW164" s="125"/>
      <c r="AX164" s="125"/>
      <c r="AY164" s="96"/>
      <c r="AZ164" s="96"/>
      <c r="BA164" s="99"/>
    </row>
    <row r="165" spans="1:53" ht="12.75" customHeight="1" x14ac:dyDescent="0.25">
      <c r="A165" s="140">
        <v>39</v>
      </c>
      <c r="B165" s="143" t="str">
        <f>IFERROR(VLOOKUP($C165,[1]Списки!$A$1:$C$3999,2,0),"")</f>
        <v/>
      </c>
      <c r="C165" s="146"/>
      <c r="D165" s="149" t="str">
        <f>IFERROR(VLOOKUP($C165,[1]Списки!$A$1:$C$3999,3,0),"")</f>
        <v/>
      </c>
      <c r="E165" s="50"/>
      <c r="F165" s="34" t="str">
        <f>VLOOKUP(F$11,[1]Графік!$A$5:$C$32,3,0)</f>
        <v>Р</v>
      </c>
      <c r="G165" s="65" t="str">
        <f>VLOOKUP(G$11,[1]Графік!$A$5:$C$32,3,0)</f>
        <v>Р</v>
      </c>
      <c r="H165" s="65" t="str">
        <f>VLOOKUP(H$11,[1]Графік!$A$5:$C$32,3,0)</f>
        <v>ВВ</v>
      </c>
      <c r="I165" s="65" t="str">
        <f>VLOOKUP(I$11,[1]Графік!$A$5:$C$32,3,0)</f>
        <v>ВВ</v>
      </c>
      <c r="J165" s="65" t="str">
        <f>VLOOKUP(J$11,[1]Графік!$A$5:$C$32,3,0)</f>
        <v>Р</v>
      </c>
      <c r="K165" s="65" t="str">
        <f>VLOOKUP(K$11,[1]Графік!$A$5:$C$32,3,0)</f>
        <v>Р</v>
      </c>
      <c r="L165" s="65" t="str">
        <f>VLOOKUP(L$11,[1]Графік!$A$5:$C$32,3,0)</f>
        <v>Р</v>
      </c>
      <c r="M165" s="65" t="str">
        <f>VLOOKUP(M$11,[1]Графік!$A$5:$C$32,3,0)</f>
        <v>Р</v>
      </c>
      <c r="N165" s="65" t="str">
        <f>VLOOKUP(N$11,[1]Графік!$A$5:$C$32,3,0)</f>
        <v>ВВ</v>
      </c>
      <c r="O165" s="65" t="str">
        <f>VLOOKUP(O$11,[1]Графік!$A$5:$C$32,3,0)</f>
        <v>ВВ</v>
      </c>
      <c r="P165" s="65" t="str">
        <f>VLOOKUP(P$11,[1]Графік!$A$5:$C$32,3,0)</f>
        <v>Р</v>
      </c>
      <c r="Q165" s="65" t="str">
        <f>VLOOKUP(Q$11,[1]Графік!$A$5:$C$32,3,0)</f>
        <v>Р</v>
      </c>
      <c r="R165" s="65" t="str">
        <f>VLOOKUP(R$11,[1]Графік!$A$5:$C$32,3,0)</f>
        <v>Р</v>
      </c>
      <c r="S165" s="65" t="str">
        <f>VLOOKUP(S$11,[1]Графік!$A$5:$C$32,3,0)</f>
        <v>Р</v>
      </c>
      <c r="T165" s="65" t="str">
        <f>VLOOKUP(T$11,[1]Графік!$A$5:$C$32,3,0)</f>
        <v>ВВ</v>
      </c>
      <c r="U165" s="65" t="str">
        <f>VLOOKUP(U$11,[1]Графік!$A$5:$C$32,3,0)</f>
        <v>ВВ</v>
      </c>
      <c r="V165" s="65" t="str">
        <f>VLOOKUP(V$11,[1]Графік!$A$5:$C$32,3,0)</f>
        <v>Р</v>
      </c>
      <c r="W165" s="65" t="str">
        <f>VLOOKUP(W$11,[1]Графік!$A$5:$C$32,3,0)</f>
        <v>Р</v>
      </c>
      <c r="X165" s="65" t="str">
        <f>VLOOKUP(X$11,[1]Графік!$A$5:$C$32,3,0)</f>
        <v>Р</v>
      </c>
      <c r="Y165" s="65" t="str">
        <f>VLOOKUP(Y$11,[1]Графік!$A$5:$C$32,3,0)</f>
        <v>Р</v>
      </c>
      <c r="Z165" s="65" t="str">
        <f>VLOOKUP(Z$11,[1]Графік!$A$5:$C$32,3,0)</f>
        <v>ВВ</v>
      </c>
      <c r="AA165" s="65" t="str">
        <f>VLOOKUP(AA$11,[1]Графік!$A$5:$C$32,3,0)</f>
        <v>ВВ</v>
      </c>
      <c r="AB165" s="65" t="str">
        <f>VLOOKUP(AB$11,[1]Графік!$A$5:$C$32,3,0)</f>
        <v>Р</v>
      </c>
      <c r="AC165" s="65" t="str">
        <f>VLOOKUP(AC$11,[1]Графік!$A$5:$C$32,3,0)</f>
        <v>Р</v>
      </c>
      <c r="AD165" s="65" t="str">
        <f>VLOOKUP(AD$11,[1]Графік!$A$5:$C$32,3,0)</f>
        <v>Р</v>
      </c>
      <c r="AE165" s="65" t="str">
        <f>VLOOKUP(AE$11,[1]Графік!$A$5:$C$32,3,0)</f>
        <v>Р</v>
      </c>
      <c r="AF165" s="65" t="str">
        <f>VLOOKUP(AF$11,[1]Графік!$A$5:$C$32,3,0)</f>
        <v>ВВ</v>
      </c>
      <c r="AG165" s="65" t="str">
        <f>VLOOKUP(AG$11,[1]Графік!$A$5:$C$32,3,0)</f>
        <v>ВВ</v>
      </c>
      <c r="AH165" s="65"/>
      <c r="AI165" s="65"/>
      <c r="AJ165" s="66"/>
      <c r="AK165" s="162">
        <f ca="1">SUMIF($F165:$AJ168,"Р",$F166:$AJ166)</f>
        <v>144</v>
      </c>
      <c r="AL165" s="156">
        <f ca="1">SUMIF($F167:$AJ168,"НУ",$F168:$AJ168)</f>
        <v>0</v>
      </c>
      <c r="AM165" s="127">
        <f ca="1">SUMIF(F165:AJ168,"РВ",F166:AJ166)</f>
        <v>0</v>
      </c>
      <c r="AN165" s="130">
        <f ca="1">AK165+AL165+AM165</f>
        <v>144</v>
      </c>
      <c r="AO165" s="133">
        <f ca="1">AK165/8</f>
        <v>18</v>
      </c>
      <c r="AP165" s="136">
        <f>COUNTIF($F165:$AJ168,"=ВВ")</f>
        <v>10</v>
      </c>
      <c r="AQ165" s="136">
        <f>COUNTIF($F165:$AJ168,"=В")</f>
        <v>0</v>
      </c>
      <c r="AR165" s="124">
        <f>COUNTIF($F165:$AJ168,"=НА")</f>
        <v>0</v>
      </c>
      <c r="AS165" s="124">
        <f>COUNTIF(F165:AJ168,"=ТН")</f>
        <v>0</v>
      </c>
      <c r="AT165" s="124">
        <f>COUNTIF($F165:$AJ168,"=ВД")</f>
        <v>0</v>
      </c>
      <c r="AU165" s="124">
        <f>COUNTIF($F165:$AJ168,"=ВП")</f>
        <v>0</v>
      </c>
      <c r="AV165" s="124">
        <f>COUNTIF($F165:$AJ168,"=ДД")</f>
        <v>0</v>
      </c>
      <c r="AW165" s="124">
        <f>COUNTIF($F165:$AJ168,"=П")</f>
        <v>0</v>
      </c>
      <c r="AX165" s="124">
        <f>COUNTIF($F165:$AJ168,"=ПР")</f>
        <v>0</v>
      </c>
      <c r="AY165" s="95">
        <f>COUNTIF($F165:$AJ168,"=І")</f>
        <v>0</v>
      </c>
      <c r="AZ165" s="95">
        <f>COUNTIF($F165:$AJ168,"=НЗ")</f>
        <v>0</v>
      </c>
      <c r="BA165" s="97" t="str">
        <f>IF(C165&gt;1,[1]Графік!$D$36,"")</f>
        <v/>
      </c>
    </row>
    <row r="166" spans="1:53" ht="12.75" customHeight="1" x14ac:dyDescent="0.25">
      <c r="A166" s="141"/>
      <c r="B166" s="144"/>
      <c r="C166" s="147"/>
      <c r="D166" s="150"/>
      <c r="E166" s="51"/>
      <c r="F166" s="38">
        <f t="shared" ref="F166:AG166" si="76">IF(F165="Р",8,"")</f>
        <v>8</v>
      </c>
      <c r="G166" s="39">
        <f t="shared" si="76"/>
        <v>8</v>
      </c>
      <c r="H166" s="70" t="str">
        <f t="shared" si="76"/>
        <v/>
      </c>
      <c r="I166" s="70" t="str">
        <f t="shared" si="76"/>
        <v/>
      </c>
      <c r="J166" s="70">
        <f t="shared" si="76"/>
        <v>8</v>
      </c>
      <c r="K166" s="70">
        <f t="shared" si="76"/>
        <v>8</v>
      </c>
      <c r="L166" s="70">
        <f t="shared" si="76"/>
        <v>8</v>
      </c>
      <c r="M166" s="70">
        <f t="shared" si="76"/>
        <v>8</v>
      </c>
      <c r="N166" s="70" t="str">
        <f t="shared" si="76"/>
        <v/>
      </c>
      <c r="O166" s="70" t="str">
        <f t="shared" si="76"/>
        <v/>
      </c>
      <c r="P166" s="70">
        <f t="shared" si="76"/>
        <v>8</v>
      </c>
      <c r="Q166" s="70">
        <f t="shared" si="76"/>
        <v>8</v>
      </c>
      <c r="R166" s="70">
        <f t="shared" si="76"/>
        <v>8</v>
      </c>
      <c r="S166" s="70">
        <f t="shared" si="76"/>
        <v>8</v>
      </c>
      <c r="T166" s="70" t="str">
        <f t="shared" si="76"/>
        <v/>
      </c>
      <c r="U166" s="70" t="str">
        <f t="shared" si="76"/>
        <v/>
      </c>
      <c r="V166" s="70">
        <f t="shared" si="76"/>
        <v>8</v>
      </c>
      <c r="W166" s="70">
        <f t="shared" si="76"/>
        <v>8</v>
      </c>
      <c r="X166" s="70">
        <f t="shared" si="76"/>
        <v>8</v>
      </c>
      <c r="Y166" s="70">
        <f t="shared" si="76"/>
        <v>8</v>
      </c>
      <c r="Z166" s="70" t="str">
        <f t="shared" si="76"/>
        <v/>
      </c>
      <c r="AA166" s="70" t="str">
        <f t="shared" si="76"/>
        <v/>
      </c>
      <c r="AB166" s="70">
        <f t="shared" si="76"/>
        <v>8</v>
      </c>
      <c r="AC166" s="70">
        <f t="shared" si="76"/>
        <v>8</v>
      </c>
      <c r="AD166" s="70">
        <f t="shared" si="76"/>
        <v>8</v>
      </c>
      <c r="AE166" s="70">
        <f t="shared" si="76"/>
        <v>8</v>
      </c>
      <c r="AF166" s="70" t="str">
        <f t="shared" si="76"/>
        <v/>
      </c>
      <c r="AG166" s="70" t="str">
        <f t="shared" si="76"/>
        <v/>
      </c>
      <c r="AH166" s="39"/>
      <c r="AI166" s="39"/>
      <c r="AJ166" s="40"/>
      <c r="AK166" s="162"/>
      <c r="AL166" s="156"/>
      <c r="AM166" s="127"/>
      <c r="AN166" s="130"/>
      <c r="AO166" s="133"/>
      <c r="AP166" s="136"/>
      <c r="AQ166" s="136"/>
      <c r="AR166" s="124"/>
      <c r="AS166" s="124"/>
      <c r="AT166" s="124"/>
      <c r="AU166" s="124"/>
      <c r="AV166" s="124"/>
      <c r="AW166" s="124"/>
      <c r="AX166" s="124"/>
      <c r="AY166" s="95"/>
      <c r="AZ166" s="95"/>
      <c r="BA166" s="98"/>
    </row>
    <row r="167" spans="1:53" ht="12.75" customHeight="1" x14ac:dyDescent="0.25">
      <c r="A167" s="141"/>
      <c r="B167" s="144"/>
      <c r="C167" s="147"/>
      <c r="D167" s="150"/>
      <c r="E167" s="51"/>
      <c r="F167" s="43" t="str">
        <f t="shared" ref="F167:AG167" si="77">IF(F168&gt;0,"НУ","")</f>
        <v/>
      </c>
      <c r="G167" s="43" t="str">
        <f t="shared" si="77"/>
        <v/>
      </c>
      <c r="H167" s="43" t="str">
        <f t="shared" si="77"/>
        <v/>
      </c>
      <c r="I167" s="43" t="str">
        <f t="shared" si="77"/>
        <v/>
      </c>
      <c r="J167" s="43" t="str">
        <f t="shared" si="77"/>
        <v/>
      </c>
      <c r="K167" s="43" t="str">
        <f t="shared" si="77"/>
        <v/>
      </c>
      <c r="L167" s="43" t="str">
        <f t="shared" si="77"/>
        <v/>
      </c>
      <c r="M167" s="43" t="str">
        <f t="shared" si="77"/>
        <v/>
      </c>
      <c r="N167" s="43" t="str">
        <f t="shared" si="77"/>
        <v/>
      </c>
      <c r="O167" s="43" t="str">
        <f t="shared" si="77"/>
        <v/>
      </c>
      <c r="P167" s="43" t="str">
        <f t="shared" si="77"/>
        <v/>
      </c>
      <c r="Q167" s="43" t="str">
        <f t="shared" si="77"/>
        <v/>
      </c>
      <c r="R167" s="43" t="str">
        <f t="shared" si="77"/>
        <v/>
      </c>
      <c r="S167" s="43" t="str">
        <f t="shared" si="77"/>
        <v/>
      </c>
      <c r="T167" s="43" t="str">
        <f t="shared" si="77"/>
        <v/>
      </c>
      <c r="U167" s="43" t="str">
        <f t="shared" si="77"/>
        <v/>
      </c>
      <c r="V167" s="43" t="str">
        <f t="shared" si="77"/>
        <v/>
      </c>
      <c r="W167" s="43" t="str">
        <f t="shared" si="77"/>
        <v/>
      </c>
      <c r="X167" s="43" t="str">
        <f t="shared" si="77"/>
        <v/>
      </c>
      <c r="Y167" s="43" t="str">
        <f t="shared" si="77"/>
        <v/>
      </c>
      <c r="Z167" s="43" t="str">
        <f t="shared" si="77"/>
        <v/>
      </c>
      <c r="AA167" s="43" t="str">
        <f t="shared" si="77"/>
        <v/>
      </c>
      <c r="AB167" s="43" t="str">
        <f t="shared" si="77"/>
        <v/>
      </c>
      <c r="AC167" s="43" t="str">
        <f t="shared" si="77"/>
        <v/>
      </c>
      <c r="AD167" s="43" t="str">
        <f t="shared" si="77"/>
        <v/>
      </c>
      <c r="AE167" s="43" t="str">
        <f t="shared" si="77"/>
        <v/>
      </c>
      <c r="AF167" s="43" t="str">
        <f t="shared" si="77"/>
        <v/>
      </c>
      <c r="AG167" s="43" t="str">
        <f t="shared" si="77"/>
        <v/>
      </c>
      <c r="AH167" s="43"/>
      <c r="AI167" s="43"/>
      <c r="AJ167" s="71"/>
      <c r="AK167" s="162"/>
      <c r="AL167" s="156"/>
      <c r="AM167" s="127"/>
      <c r="AN167" s="130"/>
      <c r="AO167" s="133"/>
      <c r="AP167" s="136"/>
      <c r="AQ167" s="136"/>
      <c r="AR167" s="124"/>
      <c r="AS167" s="124"/>
      <c r="AT167" s="124"/>
      <c r="AU167" s="124"/>
      <c r="AV167" s="124"/>
      <c r="AW167" s="124"/>
      <c r="AX167" s="124"/>
      <c r="AY167" s="95"/>
      <c r="AZ167" s="95"/>
      <c r="BA167" s="98"/>
    </row>
    <row r="168" spans="1:53" ht="13.5" customHeight="1" thickBot="1" x14ac:dyDescent="0.3">
      <c r="A168" s="142"/>
      <c r="B168" s="145"/>
      <c r="C168" s="148"/>
      <c r="D168" s="151"/>
      <c r="E168" s="52"/>
      <c r="F168" s="47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9"/>
      <c r="AK168" s="163"/>
      <c r="AL168" s="157"/>
      <c r="AM168" s="128"/>
      <c r="AN168" s="131"/>
      <c r="AO168" s="134"/>
      <c r="AP168" s="137"/>
      <c r="AQ168" s="137"/>
      <c r="AR168" s="125"/>
      <c r="AS168" s="125"/>
      <c r="AT168" s="125"/>
      <c r="AU168" s="125"/>
      <c r="AV168" s="125"/>
      <c r="AW168" s="125"/>
      <c r="AX168" s="125"/>
      <c r="AY168" s="96"/>
      <c r="AZ168" s="96"/>
      <c r="BA168" s="99"/>
    </row>
    <row r="169" spans="1:53" ht="12.75" customHeight="1" x14ac:dyDescent="0.25">
      <c r="A169" s="140">
        <v>40</v>
      </c>
      <c r="B169" s="143" t="str">
        <f>IFERROR(VLOOKUP($C169,[1]Списки!$A$1:$C$3999,2,0),"")</f>
        <v/>
      </c>
      <c r="C169" s="146"/>
      <c r="D169" s="149" t="str">
        <f>IFERROR(VLOOKUP($C169,[1]Списки!$A$1:$C$3999,3,0),"")</f>
        <v/>
      </c>
      <c r="E169" s="50"/>
      <c r="F169" s="34" t="str">
        <f>VLOOKUP(F$11,[1]Графік!$A$5:$C$32,3,0)</f>
        <v>Р</v>
      </c>
      <c r="G169" s="65" t="str">
        <f>VLOOKUP(G$11,[1]Графік!$A$5:$C$32,3,0)</f>
        <v>Р</v>
      </c>
      <c r="H169" s="65" t="str">
        <f>VLOOKUP(H$11,[1]Графік!$A$5:$C$32,3,0)</f>
        <v>ВВ</v>
      </c>
      <c r="I169" s="65" t="str">
        <f>VLOOKUP(I$11,[1]Графік!$A$5:$C$32,3,0)</f>
        <v>ВВ</v>
      </c>
      <c r="J169" s="65" t="str">
        <f>VLOOKUP(J$11,[1]Графік!$A$5:$C$32,3,0)</f>
        <v>Р</v>
      </c>
      <c r="K169" s="65" t="str">
        <f>VLOOKUP(K$11,[1]Графік!$A$5:$C$32,3,0)</f>
        <v>Р</v>
      </c>
      <c r="L169" s="65" t="str">
        <f>VLOOKUP(L$11,[1]Графік!$A$5:$C$32,3,0)</f>
        <v>Р</v>
      </c>
      <c r="M169" s="65" t="str">
        <f>VLOOKUP(M$11,[1]Графік!$A$5:$C$32,3,0)</f>
        <v>Р</v>
      </c>
      <c r="N169" s="65" t="str">
        <f>VLOOKUP(N$11,[1]Графік!$A$5:$C$32,3,0)</f>
        <v>ВВ</v>
      </c>
      <c r="O169" s="65" t="str">
        <f>VLOOKUP(O$11,[1]Графік!$A$5:$C$32,3,0)</f>
        <v>ВВ</v>
      </c>
      <c r="P169" s="65" t="str">
        <f>VLOOKUP(P$11,[1]Графік!$A$5:$C$32,3,0)</f>
        <v>Р</v>
      </c>
      <c r="Q169" s="65" t="str">
        <f>VLOOKUP(Q$11,[1]Графік!$A$5:$C$32,3,0)</f>
        <v>Р</v>
      </c>
      <c r="R169" s="65" t="str">
        <f>VLOOKUP(R$11,[1]Графік!$A$5:$C$32,3,0)</f>
        <v>Р</v>
      </c>
      <c r="S169" s="65" t="str">
        <f>VLOOKUP(S$11,[1]Графік!$A$5:$C$32,3,0)</f>
        <v>Р</v>
      </c>
      <c r="T169" s="65" t="str">
        <f>VLOOKUP(T$11,[1]Графік!$A$5:$C$32,3,0)</f>
        <v>ВВ</v>
      </c>
      <c r="U169" s="65" t="str">
        <f>VLOOKUP(U$11,[1]Графік!$A$5:$C$32,3,0)</f>
        <v>ВВ</v>
      </c>
      <c r="V169" s="65" t="str">
        <f>VLOOKUP(V$11,[1]Графік!$A$5:$C$32,3,0)</f>
        <v>Р</v>
      </c>
      <c r="W169" s="65" t="str">
        <f>VLOOKUP(W$11,[1]Графік!$A$5:$C$32,3,0)</f>
        <v>Р</v>
      </c>
      <c r="X169" s="65" t="str">
        <f>VLOOKUP(X$11,[1]Графік!$A$5:$C$32,3,0)</f>
        <v>Р</v>
      </c>
      <c r="Y169" s="65" t="str">
        <f>VLOOKUP(Y$11,[1]Графік!$A$5:$C$32,3,0)</f>
        <v>Р</v>
      </c>
      <c r="Z169" s="65" t="str">
        <f>VLOOKUP(Z$11,[1]Графік!$A$5:$C$32,3,0)</f>
        <v>ВВ</v>
      </c>
      <c r="AA169" s="65" t="str">
        <f>VLOOKUP(AA$11,[1]Графік!$A$5:$C$32,3,0)</f>
        <v>ВВ</v>
      </c>
      <c r="AB169" s="65" t="str">
        <f>VLOOKUP(AB$11,[1]Графік!$A$5:$C$32,3,0)</f>
        <v>Р</v>
      </c>
      <c r="AC169" s="65" t="str">
        <f>VLOOKUP(AC$11,[1]Графік!$A$5:$C$32,3,0)</f>
        <v>Р</v>
      </c>
      <c r="AD169" s="65" t="str">
        <f>VLOOKUP(AD$11,[1]Графік!$A$5:$C$32,3,0)</f>
        <v>Р</v>
      </c>
      <c r="AE169" s="65" t="str">
        <f>VLOOKUP(AE$11,[1]Графік!$A$5:$C$32,3,0)</f>
        <v>Р</v>
      </c>
      <c r="AF169" s="65" t="str">
        <f>VLOOKUP(AF$11,[1]Графік!$A$5:$C$32,3,0)</f>
        <v>ВВ</v>
      </c>
      <c r="AG169" s="65" t="str">
        <f>VLOOKUP(AG$11,[1]Графік!$A$5:$C$32,3,0)</f>
        <v>ВВ</v>
      </c>
      <c r="AH169" s="65"/>
      <c r="AI169" s="65"/>
      <c r="AJ169" s="66"/>
      <c r="AK169" s="162">
        <f ca="1">SUMIF($F169:$AJ172,"Р",$F170:$AJ170)</f>
        <v>144</v>
      </c>
      <c r="AL169" s="156">
        <f ca="1">SUMIF($F171:$AJ172,"НУ",$F172:$AJ172)</f>
        <v>0</v>
      </c>
      <c r="AM169" s="127">
        <f ca="1">SUMIF(F169:AJ172,"РВ",F170:AJ170)</f>
        <v>0</v>
      </c>
      <c r="AN169" s="130">
        <f ca="1">AK169+AL169+AM169</f>
        <v>144</v>
      </c>
      <c r="AO169" s="133">
        <f ca="1">AK169/8</f>
        <v>18</v>
      </c>
      <c r="AP169" s="136">
        <f>COUNTIF($F169:$AJ172,"=ВВ")</f>
        <v>10</v>
      </c>
      <c r="AQ169" s="136">
        <f>COUNTIF($F169:$AJ172,"=В")</f>
        <v>0</v>
      </c>
      <c r="AR169" s="124">
        <f>COUNTIF($F169:$AJ172,"=НА")</f>
        <v>0</v>
      </c>
      <c r="AS169" s="124">
        <f>COUNTIF(F169:AJ172,"=ТН")</f>
        <v>0</v>
      </c>
      <c r="AT169" s="124">
        <f>COUNTIF($F169:$AJ172,"=ВД")</f>
        <v>0</v>
      </c>
      <c r="AU169" s="124">
        <f>COUNTIF($F169:$AJ172,"=ВП")</f>
        <v>0</v>
      </c>
      <c r="AV169" s="124">
        <f>COUNTIF($F169:$AJ172,"=ДД")</f>
        <v>0</v>
      </c>
      <c r="AW169" s="124">
        <f>COUNTIF($F169:$AJ172,"=П")</f>
        <v>0</v>
      </c>
      <c r="AX169" s="124">
        <f>COUNTIF($F169:$AJ172,"=ПР")</f>
        <v>0</v>
      </c>
      <c r="AY169" s="95">
        <f>COUNTIF($F169:$AJ172,"=І")</f>
        <v>0</v>
      </c>
      <c r="AZ169" s="95">
        <f>COUNTIF($F169:$AJ172,"=НЗ")</f>
        <v>0</v>
      </c>
      <c r="BA169" s="97" t="str">
        <f>IF(C169&gt;1,[1]Графік!$D$36,"")</f>
        <v/>
      </c>
    </row>
    <row r="170" spans="1:53" ht="12.75" customHeight="1" x14ac:dyDescent="0.25">
      <c r="A170" s="141"/>
      <c r="B170" s="144"/>
      <c r="C170" s="147"/>
      <c r="D170" s="150"/>
      <c r="E170" s="51"/>
      <c r="F170" s="38">
        <f t="shared" ref="F170:AG170" si="78">IF(F169="Р",8,"")</f>
        <v>8</v>
      </c>
      <c r="G170" s="39">
        <f t="shared" si="78"/>
        <v>8</v>
      </c>
      <c r="H170" s="70" t="str">
        <f t="shared" si="78"/>
        <v/>
      </c>
      <c r="I170" s="70" t="str">
        <f t="shared" si="78"/>
        <v/>
      </c>
      <c r="J170" s="70">
        <f t="shared" si="78"/>
        <v>8</v>
      </c>
      <c r="K170" s="70">
        <f t="shared" si="78"/>
        <v>8</v>
      </c>
      <c r="L170" s="70">
        <f t="shared" si="78"/>
        <v>8</v>
      </c>
      <c r="M170" s="70">
        <f t="shared" si="78"/>
        <v>8</v>
      </c>
      <c r="N170" s="70" t="str">
        <f t="shared" si="78"/>
        <v/>
      </c>
      <c r="O170" s="70" t="str">
        <f t="shared" si="78"/>
        <v/>
      </c>
      <c r="P170" s="70">
        <f t="shared" si="78"/>
        <v>8</v>
      </c>
      <c r="Q170" s="70">
        <f t="shared" si="78"/>
        <v>8</v>
      </c>
      <c r="R170" s="70">
        <f t="shared" si="78"/>
        <v>8</v>
      </c>
      <c r="S170" s="70">
        <f t="shared" si="78"/>
        <v>8</v>
      </c>
      <c r="T170" s="70" t="str">
        <f t="shared" si="78"/>
        <v/>
      </c>
      <c r="U170" s="70" t="str">
        <f t="shared" si="78"/>
        <v/>
      </c>
      <c r="V170" s="70">
        <f t="shared" si="78"/>
        <v>8</v>
      </c>
      <c r="W170" s="70">
        <f t="shared" si="78"/>
        <v>8</v>
      </c>
      <c r="X170" s="70">
        <f t="shared" si="78"/>
        <v>8</v>
      </c>
      <c r="Y170" s="70">
        <f t="shared" si="78"/>
        <v>8</v>
      </c>
      <c r="Z170" s="70" t="str">
        <f t="shared" si="78"/>
        <v/>
      </c>
      <c r="AA170" s="70" t="str">
        <f t="shared" si="78"/>
        <v/>
      </c>
      <c r="AB170" s="70">
        <f t="shared" si="78"/>
        <v>8</v>
      </c>
      <c r="AC170" s="70">
        <f t="shared" si="78"/>
        <v>8</v>
      </c>
      <c r="AD170" s="70">
        <f t="shared" si="78"/>
        <v>8</v>
      </c>
      <c r="AE170" s="70">
        <f t="shared" si="78"/>
        <v>8</v>
      </c>
      <c r="AF170" s="70" t="str">
        <f t="shared" si="78"/>
        <v/>
      </c>
      <c r="AG170" s="70" t="str">
        <f t="shared" si="78"/>
        <v/>
      </c>
      <c r="AH170" s="39"/>
      <c r="AI170" s="39"/>
      <c r="AJ170" s="40"/>
      <c r="AK170" s="162"/>
      <c r="AL170" s="156"/>
      <c r="AM170" s="127"/>
      <c r="AN170" s="130"/>
      <c r="AO170" s="133"/>
      <c r="AP170" s="136"/>
      <c r="AQ170" s="136"/>
      <c r="AR170" s="124"/>
      <c r="AS170" s="124"/>
      <c r="AT170" s="124"/>
      <c r="AU170" s="124"/>
      <c r="AV170" s="124"/>
      <c r="AW170" s="124"/>
      <c r="AX170" s="124"/>
      <c r="AY170" s="95"/>
      <c r="AZ170" s="95"/>
      <c r="BA170" s="98"/>
    </row>
    <row r="171" spans="1:53" ht="12.75" customHeight="1" x14ac:dyDescent="0.25">
      <c r="A171" s="141"/>
      <c r="B171" s="144"/>
      <c r="C171" s="147"/>
      <c r="D171" s="150"/>
      <c r="E171" s="51"/>
      <c r="F171" s="43" t="str">
        <f t="shared" ref="F171:AG171" si="79">IF(F172&gt;0,"НУ","")</f>
        <v/>
      </c>
      <c r="G171" s="43" t="str">
        <f t="shared" si="79"/>
        <v/>
      </c>
      <c r="H171" s="43" t="str">
        <f t="shared" si="79"/>
        <v/>
      </c>
      <c r="I171" s="43" t="str">
        <f t="shared" si="79"/>
        <v/>
      </c>
      <c r="J171" s="43" t="str">
        <f t="shared" si="79"/>
        <v/>
      </c>
      <c r="K171" s="43" t="str">
        <f t="shared" si="79"/>
        <v/>
      </c>
      <c r="L171" s="43" t="str">
        <f t="shared" si="79"/>
        <v/>
      </c>
      <c r="M171" s="43" t="str">
        <f t="shared" si="79"/>
        <v/>
      </c>
      <c r="N171" s="43" t="str">
        <f t="shared" si="79"/>
        <v/>
      </c>
      <c r="O171" s="43" t="str">
        <f t="shared" si="79"/>
        <v/>
      </c>
      <c r="P171" s="43" t="str">
        <f t="shared" si="79"/>
        <v/>
      </c>
      <c r="Q171" s="43" t="str">
        <f t="shared" si="79"/>
        <v/>
      </c>
      <c r="R171" s="43" t="str">
        <f t="shared" si="79"/>
        <v/>
      </c>
      <c r="S171" s="43" t="str">
        <f t="shared" si="79"/>
        <v/>
      </c>
      <c r="T171" s="43" t="str">
        <f t="shared" si="79"/>
        <v/>
      </c>
      <c r="U171" s="43" t="str">
        <f t="shared" si="79"/>
        <v/>
      </c>
      <c r="V171" s="43" t="str">
        <f t="shared" si="79"/>
        <v/>
      </c>
      <c r="W171" s="43" t="str">
        <f t="shared" si="79"/>
        <v/>
      </c>
      <c r="X171" s="43" t="str">
        <f t="shared" si="79"/>
        <v/>
      </c>
      <c r="Y171" s="43" t="str">
        <f t="shared" si="79"/>
        <v/>
      </c>
      <c r="Z171" s="43" t="str">
        <f t="shared" si="79"/>
        <v/>
      </c>
      <c r="AA171" s="43" t="str">
        <f t="shared" si="79"/>
        <v/>
      </c>
      <c r="AB171" s="43" t="str">
        <f t="shared" si="79"/>
        <v/>
      </c>
      <c r="AC171" s="43" t="str">
        <f t="shared" si="79"/>
        <v/>
      </c>
      <c r="AD171" s="43" t="str">
        <f t="shared" si="79"/>
        <v/>
      </c>
      <c r="AE171" s="43" t="str">
        <f t="shared" si="79"/>
        <v/>
      </c>
      <c r="AF171" s="43" t="str">
        <f t="shared" si="79"/>
        <v/>
      </c>
      <c r="AG171" s="43" t="str">
        <f t="shared" si="79"/>
        <v/>
      </c>
      <c r="AH171" s="43"/>
      <c r="AI171" s="43"/>
      <c r="AJ171" s="71"/>
      <c r="AK171" s="162"/>
      <c r="AL171" s="156"/>
      <c r="AM171" s="127"/>
      <c r="AN171" s="130"/>
      <c r="AO171" s="133"/>
      <c r="AP171" s="136"/>
      <c r="AQ171" s="136"/>
      <c r="AR171" s="124"/>
      <c r="AS171" s="124"/>
      <c r="AT171" s="124"/>
      <c r="AU171" s="124"/>
      <c r="AV171" s="124"/>
      <c r="AW171" s="124"/>
      <c r="AX171" s="124"/>
      <c r="AY171" s="95"/>
      <c r="AZ171" s="95"/>
      <c r="BA171" s="98"/>
    </row>
    <row r="172" spans="1:53" ht="13.5" customHeight="1" thickBot="1" x14ac:dyDescent="0.3">
      <c r="A172" s="142"/>
      <c r="B172" s="145"/>
      <c r="C172" s="148"/>
      <c r="D172" s="151"/>
      <c r="E172" s="52"/>
      <c r="F172" s="47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9"/>
      <c r="AK172" s="163"/>
      <c r="AL172" s="157"/>
      <c r="AM172" s="128"/>
      <c r="AN172" s="131"/>
      <c r="AO172" s="134"/>
      <c r="AP172" s="137"/>
      <c r="AQ172" s="137"/>
      <c r="AR172" s="125"/>
      <c r="AS172" s="125"/>
      <c r="AT172" s="125"/>
      <c r="AU172" s="125"/>
      <c r="AV172" s="125"/>
      <c r="AW172" s="125"/>
      <c r="AX172" s="125"/>
      <c r="AY172" s="96"/>
      <c r="AZ172" s="96"/>
      <c r="BA172" s="99"/>
    </row>
    <row r="173" spans="1:53" ht="12.75" customHeight="1" x14ac:dyDescent="0.25">
      <c r="A173" s="140">
        <v>41</v>
      </c>
      <c r="B173" s="143" t="str">
        <f>IFERROR(VLOOKUP($C173,[1]Списки!$A$1:$C$3999,2,0),"")</f>
        <v/>
      </c>
      <c r="C173" s="146"/>
      <c r="D173" s="149" t="str">
        <f>IFERROR(VLOOKUP($C173,[1]Списки!$A$1:$C$3999,3,0),"")</f>
        <v/>
      </c>
      <c r="E173" s="50"/>
      <c r="F173" s="34" t="str">
        <f>VLOOKUP(F$11,[1]Графік!$A$5:$C$32,3,0)</f>
        <v>Р</v>
      </c>
      <c r="G173" s="65" t="str">
        <f>VLOOKUP(G$11,[1]Графік!$A$5:$C$32,3,0)</f>
        <v>Р</v>
      </c>
      <c r="H173" s="65" t="str">
        <f>VLOOKUP(H$11,[1]Графік!$A$5:$C$32,3,0)</f>
        <v>ВВ</v>
      </c>
      <c r="I173" s="65" t="str">
        <f>VLOOKUP(I$11,[1]Графік!$A$5:$C$32,3,0)</f>
        <v>ВВ</v>
      </c>
      <c r="J173" s="65" t="str">
        <f>VLOOKUP(J$11,[1]Графік!$A$5:$C$32,3,0)</f>
        <v>Р</v>
      </c>
      <c r="K173" s="65" t="str">
        <f>VLOOKUP(K$11,[1]Графік!$A$5:$C$32,3,0)</f>
        <v>Р</v>
      </c>
      <c r="L173" s="65" t="str">
        <f>VLOOKUP(L$11,[1]Графік!$A$5:$C$32,3,0)</f>
        <v>Р</v>
      </c>
      <c r="M173" s="65" t="str">
        <f>VLOOKUP(M$11,[1]Графік!$A$5:$C$32,3,0)</f>
        <v>Р</v>
      </c>
      <c r="N173" s="65" t="str">
        <f>VLOOKUP(N$11,[1]Графік!$A$5:$C$32,3,0)</f>
        <v>ВВ</v>
      </c>
      <c r="O173" s="65" t="str">
        <f>VLOOKUP(O$11,[1]Графік!$A$5:$C$32,3,0)</f>
        <v>ВВ</v>
      </c>
      <c r="P173" s="65" t="str">
        <f>VLOOKUP(P$11,[1]Графік!$A$5:$C$32,3,0)</f>
        <v>Р</v>
      </c>
      <c r="Q173" s="65" t="str">
        <f>VLOOKUP(Q$11,[1]Графік!$A$5:$C$32,3,0)</f>
        <v>Р</v>
      </c>
      <c r="R173" s="65" t="str">
        <f>VLOOKUP(R$11,[1]Графік!$A$5:$C$32,3,0)</f>
        <v>Р</v>
      </c>
      <c r="S173" s="65" t="str">
        <f>VLOOKUP(S$11,[1]Графік!$A$5:$C$32,3,0)</f>
        <v>Р</v>
      </c>
      <c r="T173" s="65" t="str">
        <f>VLOOKUP(T$11,[1]Графік!$A$5:$C$32,3,0)</f>
        <v>ВВ</v>
      </c>
      <c r="U173" s="65" t="str">
        <f>VLOOKUP(U$11,[1]Графік!$A$5:$C$32,3,0)</f>
        <v>ВВ</v>
      </c>
      <c r="V173" s="65" t="str">
        <f>VLOOKUP(V$11,[1]Графік!$A$5:$C$32,3,0)</f>
        <v>Р</v>
      </c>
      <c r="W173" s="65" t="str">
        <f>VLOOKUP(W$11,[1]Графік!$A$5:$C$32,3,0)</f>
        <v>Р</v>
      </c>
      <c r="X173" s="65" t="str">
        <f>VLOOKUP(X$11,[1]Графік!$A$5:$C$32,3,0)</f>
        <v>Р</v>
      </c>
      <c r="Y173" s="65" t="str">
        <f>VLOOKUP(Y$11,[1]Графік!$A$5:$C$32,3,0)</f>
        <v>Р</v>
      </c>
      <c r="Z173" s="65" t="str">
        <f>VLOOKUP(Z$11,[1]Графік!$A$5:$C$32,3,0)</f>
        <v>ВВ</v>
      </c>
      <c r="AA173" s="65" t="str">
        <f>VLOOKUP(AA$11,[1]Графік!$A$5:$C$32,3,0)</f>
        <v>ВВ</v>
      </c>
      <c r="AB173" s="65" t="str">
        <f>VLOOKUP(AB$11,[1]Графік!$A$5:$C$32,3,0)</f>
        <v>Р</v>
      </c>
      <c r="AC173" s="65" t="str">
        <f>VLOOKUP(AC$11,[1]Графік!$A$5:$C$32,3,0)</f>
        <v>Р</v>
      </c>
      <c r="AD173" s="65" t="str">
        <f>VLOOKUP(AD$11,[1]Графік!$A$5:$C$32,3,0)</f>
        <v>Р</v>
      </c>
      <c r="AE173" s="65" t="str">
        <f>VLOOKUP(AE$11,[1]Графік!$A$5:$C$32,3,0)</f>
        <v>Р</v>
      </c>
      <c r="AF173" s="65" t="str">
        <f>VLOOKUP(AF$11,[1]Графік!$A$5:$C$32,3,0)</f>
        <v>ВВ</v>
      </c>
      <c r="AG173" s="65" t="str">
        <f>VLOOKUP(AG$11,[1]Графік!$A$5:$C$32,3,0)</f>
        <v>ВВ</v>
      </c>
      <c r="AH173" s="65"/>
      <c r="AI173" s="65"/>
      <c r="AJ173" s="66"/>
      <c r="AK173" s="162">
        <f ca="1">SUMIF($F173:$AJ176,"Р",$F174:$AJ174)</f>
        <v>144</v>
      </c>
      <c r="AL173" s="156">
        <f ca="1">SUMIF($F175:$AJ176,"НУ",$F176:$AJ176)</f>
        <v>0</v>
      </c>
      <c r="AM173" s="127">
        <f ca="1">SUMIF(F173:AJ176,"РВ",F174:AJ174)</f>
        <v>0</v>
      </c>
      <c r="AN173" s="130">
        <f ca="1">AK173+AL173+AM173</f>
        <v>144</v>
      </c>
      <c r="AO173" s="133">
        <f ca="1">AK173/8</f>
        <v>18</v>
      </c>
      <c r="AP173" s="136">
        <f>COUNTIF($F173:$AJ176,"=ВВ")</f>
        <v>10</v>
      </c>
      <c r="AQ173" s="136">
        <f>COUNTIF($F173:$AJ176,"=В")</f>
        <v>0</v>
      </c>
      <c r="AR173" s="124">
        <f>COUNTIF($F173:$AJ176,"=НА")</f>
        <v>0</v>
      </c>
      <c r="AS173" s="124">
        <f>COUNTIF(F173:AJ176,"=ТН")</f>
        <v>0</v>
      </c>
      <c r="AT173" s="124">
        <f>COUNTIF($F173:$AJ176,"=ВД")</f>
        <v>0</v>
      </c>
      <c r="AU173" s="124">
        <f>COUNTIF($F173:$AJ176,"=ВП")</f>
        <v>0</v>
      </c>
      <c r="AV173" s="124">
        <f>COUNTIF($F173:$AJ176,"=ДД")</f>
        <v>0</v>
      </c>
      <c r="AW173" s="124">
        <f>COUNTIF($F173:$AJ176,"=П")</f>
        <v>0</v>
      </c>
      <c r="AX173" s="124">
        <f>COUNTIF($F173:$AJ176,"=ПР")</f>
        <v>0</v>
      </c>
      <c r="AY173" s="95">
        <f>COUNTIF($F173:$AJ176,"=І")</f>
        <v>0</v>
      </c>
      <c r="AZ173" s="95">
        <f>COUNTIF($F173:$AJ176,"=НЗ")</f>
        <v>0</v>
      </c>
      <c r="BA173" s="97" t="str">
        <f>IF(C173&gt;1,[1]Графік!$D$36,"")</f>
        <v/>
      </c>
    </row>
    <row r="174" spans="1:53" ht="12.75" customHeight="1" x14ac:dyDescent="0.25">
      <c r="A174" s="141"/>
      <c r="B174" s="144"/>
      <c r="C174" s="147"/>
      <c r="D174" s="150"/>
      <c r="E174" s="51"/>
      <c r="F174" s="38">
        <f t="shared" ref="F174:AG174" si="80">IF(F173="Р",8,"")</f>
        <v>8</v>
      </c>
      <c r="G174" s="39">
        <f t="shared" si="80"/>
        <v>8</v>
      </c>
      <c r="H174" s="70" t="str">
        <f t="shared" si="80"/>
        <v/>
      </c>
      <c r="I174" s="70" t="str">
        <f t="shared" si="80"/>
        <v/>
      </c>
      <c r="J174" s="70">
        <f t="shared" si="80"/>
        <v>8</v>
      </c>
      <c r="K174" s="70">
        <f t="shared" si="80"/>
        <v>8</v>
      </c>
      <c r="L174" s="70">
        <f t="shared" si="80"/>
        <v>8</v>
      </c>
      <c r="M174" s="70">
        <f t="shared" si="80"/>
        <v>8</v>
      </c>
      <c r="N174" s="70" t="str">
        <f t="shared" si="80"/>
        <v/>
      </c>
      <c r="O174" s="70" t="str">
        <f t="shared" si="80"/>
        <v/>
      </c>
      <c r="P174" s="70">
        <f t="shared" si="80"/>
        <v>8</v>
      </c>
      <c r="Q174" s="70">
        <f t="shared" si="80"/>
        <v>8</v>
      </c>
      <c r="R174" s="70">
        <f t="shared" si="80"/>
        <v>8</v>
      </c>
      <c r="S174" s="70">
        <f t="shared" si="80"/>
        <v>8</v>
      </c>
      <c r="T174" s="70" t="str">
        <f t="shared" si="80"/>
        <v/>
      </c>
      <c r="U174" s="70" t="str">
        <f t="shared" si="80"/>
        <v/>
      </c>
      <c r="V174" s="70">
        <f t="shared" si="80"/>
        <v>8</v>
      </c>
      <c r="W174" s="70">
        <f t="shared" si="80"/>
        <v>8</v>
      </c>
      <c r="X174" s="70">
        <f t="shared" si="80"/>
        <v>8</v>
      </c>
      <c r="Y174" s="70">
        <f t="shared" si="80"/>
        <v>8</v>
      </c>
      <c r="Z174" s="70" t="str">
        <f t="shared" si="80"/>
        <v/>
      </c>
      <c r="AA174" s="70" t="str">
        <f t="shared" si="80"/>
        <v/>
      </c>
      <c r="AB174" s="70">
        <f t="shared" si="80"/>
        <v>8</v>
      </c>
      <c r="AC174" s="70">
        <f t="shared" si="80"/>
        <v>8</v>
      </c>
      <c r="AD174" s="70">
        <f t="shared" si="80"/>
        <v>8</v>
      </c>
      <c r="AE174" s="70">
        <f t="shared" si="80"/>
        <v>8</v>
      </c>
      <c r="AF174" s="70" t="str">
        <f t="shared" si="80"/>
        <v/>
      </c>
      <c r="AG174" s="70" t="str">
        <f t="shared" si="80"/>
        <v/>
      </c>
      <c r="AH174" s="39"/>
      <c r="AI174" s="39"/>
      <c r="AJ174" s="40"/>
      <c r="AK174" s="162"/>
      <c r="AL174" s="156"/>
      <c r="AM174" s="127"/>
      <c r="AN174" s="130"/>
      <c r="AO174" s="133"/>
      <c r="AP174" s="136"/>
      <c r="AQ174" s="136"/>
      <c r="AR174" s="124"/>
      <c r="AS174" s="124"/>
      <c r="AT174" s="124"/>
      <c r="AU174" s="124"/>
      <c r="AV174" s="124"/>
      <c r="AW174" s="124"/>
      <c r="AX174" s="124"/>
      <c r="AY174" s="95"/>
      <c r="AZ174" s="95"/>
      <c r="BA174" s="98"/>
    </row>
    <row r="175" spans="1:53" ht="12.75" customHeight="1" x14ac:dyDescent="0.25">
      <c r="A175" s="141"/>
      <c r="B175" s="144"/>
      <c r="C175" s="147"/>
      <c r="D175" s="150"/>
      <c r="E175" s="51"/>
      <c r="F175" s="43" t="str">
        <f t="shared" ref="F175:AG175" si="81">IF(F176&gt;0,"НУ","")</f>
        <v/>
      </c>
      <c r="G175" s="43" t="str">
        <f t="shared" si="81"/>
        <v/>
      </c>
      <c r="H175" s="43" t="str">
        <f t="shared" si="81"/>
        <v/>
      </c>
      <c r="I175" s="43" t="str">
        <f t="shared" si="81"/>
        <v/>
      </c>
      <c r="J175" s="43" t="str">
        <f t="shared" si="81"/>
        <v/>
      </c>
      <c r="K175" s="43" t="str">
        <f t="shared" si="81"/>
        <v/>
      </c>
      <c r="L175" s="43" t="str">
        <f t="shared" si="81"/>
        <v/>
      </c>
      <c r="M175" s="43" t="str">
        <f t="shared" si="81"/>
        <v/>
      </c>
      <c r="N175" s="43" t="str">
        <f t="shared" si="81"/>
        <v/>
      </c>
      <c r="O175" s="43" t="str">
        <f t="shared" si="81"/>
        <v/>
      </c>
      <c r="P175" s="43" t="str">
        <f t="shared" si="81"/>
        <v/>
      </c>
      <c r="Q175" s="43" t="str">
        <f t="shared" si="81"/>
        <v/>
      </c>
      <c r="R175" s="43" t="str">
        <f t="shared" si="81"/>
        <v/>
      </c>
      <c r="S175" s="43" t="str">
        <f t="shared" si="81"/>
        <v/>
      </c>
      <c r="T175" s="43" t="str">
        <f t="shared" si="81"/>
        <v/>
      </c>
      <c r="U175" s="43" t="str">
        <f t="shared" si="81"/>
        <v/>
      </c>
      <c r="V175" s="43" t="str">
        <f t="shared" si="81"/>
        <v/>
      </c>
      <c r="W175" s="43" t="str">
        <f t="shared" si="81"/>
        <v/>
      </c>
      <c r="X175" s="43" t="str">
        <f t="shared" si="81"/>
        <v/>
      </c>
      <c r="Y175" s="43" t="str">
        <f t="shared" si="81"/>
        <v/>
      </c>
      <c r="Z175" s="43" t="str">
        <f t="shared" si="81"/>
        <v/>
      </c>
      <c r="AA175" s="43" t="str">
        <f t="shared" si="81"/>
        <v/>
      </c>
      <c r="AB175" s="43" t="str">
        <f t="shared" si="81"/>
        <v/>
      </c>
      <c r="AC175" s="43" t="str">
        <f t="shared" si="81"/>
        <v/>
      </c>
      <c r="AD175" s="43" t="str">
        <f t="shared" si="81"/>
        <v/>
      </c>
      <c r="AE175" s="43" t="str">
        <f t="shared" si="81"/>
        <v/>
      </c>
      <c r="AF175" s="43" t="str">
        <f t="shared" si="81"/>
        <v/>
      </c>
      <c r="AG175" s="43" t="str">
        <f t="shared" si="81"/>
        <v/>
      </c>
      <c r="AH175" s="43"/>
      <c r="AI175" s="43"/>
      <c r="AJ175" s="71"/>
      <c r="AK175" s="162"/>
      <c r="AL175" s="156"/>
      <c r="AM175" s="127"/>
      <c r="AN175" s="130"/>
      <c r="AO175" s="133"/>
      <c r="AP175" s="136"/>
      <c r="AQ175" s="136"/>
      <c r="AR175" s="124"/>
      <c r="AS175" s="124"/>
      <c r="AT175" s="124"/>
      <c r="AU175" s="124"/>
      <c r="AV175" s="124"/>
      <c r="AW175" s="124"/>
      <c r="AX175" s="124"/>
      <c r="AY175" s="95"/>
      <c r="AZ175" s="95"/>
      <c r="BA175" s="98"/>
    </row>
    <row r="176" spans="1:53" ht="13.5" customHeight="1" thickBot="1" x14ac:dyDescent="0.3">
      <c r="A176" s="142"/>
      <c r="B176" s="145"/>
      <c r="C176" s="148"/>
      <c r="D176" s="151"/>
      <c r="E176" s="52"/>
      <c r="F176" s="47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9"/>
      <c r="AK176" s="163"/>
      <c r="AL176" s="157"/>
      <c r="AM176" s="128"/>
      <c r="AN176" s="131"/>
      <c r="AO176" s="134"/>
      <c r="AP176" s="137"/>
      <c r="AQ176" s="137"/>
      <c r="AR176" s="125"/>
      <c r="AS176" s="125"/>
      <c r="AT176" s="125"/>
      <c r="AU176" s="125"/>
      <c r="AV176" s="125"/>
      <c r="AW176" s="125"/>
      <c r="AX176" s="125"/>
      <c r="AY176" s="96"/>
      <c r="AZ176" s="96"/>
      <c r="BA176" s="99"/>
    </row>
    <row r="177" spans="1:53" ht="12.75" customHeight="1" x14ac:dyDescent="0.25">
      <c r="A177" s="140">
        <v>42</v>
      </c>
      <c r="B177" s="143" t="str">
        <f>IFERROR(VLOOKUP($C177,[1]Списки!$A$1:$C$3999,2,0),"")</f>
        <v/>
      </c>
      <c r="C177" s="146"/>
      <c r="D177" s="149" t="str">
        <f>IFERROR(VLOOKUP($C177,[1]Списки!$A$1:$C$3999,3,0),"")</f>
        <v/>
      </c>
      <c r="E177" s="50"/>
      <c r="F177" s="34" t="str">
        <f>VLOOKUP(F$11,[1]Графік!$A$5:$C$32,3,0)</f>
        <v>Р</v>
      </c>
      <c r="G177" s="65" t="str">
        <f>VLOOKUP(G$11,[1]Графік!$A$5:$C$32,3,0)</f>
        <v>Р</v>
      </c>
      <c r="H177" s="65" t="str">
        <f>VLOOKUP(H$11,[1]Графік!$A$5:$C$32,3,0)</f>
        <v>ВВ</v>
      </c>
      <c r="I177" s="65" t="str">
        <f>VLOOKUP(I$11,[1]Графік!$A$5:$C$32,3,0)</f>
        <v>ВВ</v>
      </c>
      <c r="J177" s="65" t="str">
        <f>VLOOKUP(J$11,[1]Графік!$A$5:$C$32,3,0)</f>
        <v>Р</v>
      </c>
      <c r="K177" s="65" t="str">
        <f>VLOOKUP(K$11,[1]Графік!$A$5:$C$32,3,0)</f>
        <v>Р</v>
      </c>
      <c r="L177" s="65" t="str">
        <f>VLOOKUP(L$11,[1]Графік!$A$5:$C$32,3,0)</f>
        <v>Р</v>
      </c>
      <c r="M177" s="65" t="str">
        <f>VLOOKUP(M$11,[1]Графік!$A$5:$C$32,3,0)</f>
        <v>Р</v>
      </c>
      <c r="N177" s="65" t="str">
        <f>VLOOKUP(N$11,[1]Графік!$A$5:$C$32,3,0)</f>
        <v>ВВ</v>
      </c>
      <c r="O177" s="65" t="str">
        <f>VLOOKUP(O$11,[1]Графік!$A$5:$C$32,3,0)</f>
        <v>ВВ</v>
      </c>
      <c r="P177" s="65" t="str">
        <f>VLOOKUP(P$11,[1]Графік!$A$5:$C$32,3,0)</f>
        <v>Р</v>
      </c>
      <c r="Q177" s="65" t="str">
        <f>VLOOKUP(Q$11,[1]Графік!$A$5:$C$32,3,0)</f>
        <v>Р</v>
      </c>
      <c r="R177" s="65" t="str">
        <f>VLOOKUP(R$11,[1]Графік!$A$5:$C$32,3,0)</f>
        <v>Р</v>
      </c>
      <c r="S177" s="65" t="str">
        <f>VLOOKUP(S$11,[1]Графік!$A$5:$C$32,3,0)</f>
        <v>Р</v>
      </c>
      <c r="T177" s="65" t="str">
        <f>VLOOKUP(T$11,[1]Графік!$A$5:$C$32,3,0)</f>
        <v>ВВ</v>
      </c>
      <c r="U177" s="65" t="str">
        <f>VLOOKUP(U$11,[1]Графік!$A$5:$C$32,3,0)</f>
        <v>ВВ</v>
      </c>
      <c r="V177" s="65" t="str">
        <f>VLOOKUP(V$11,[1]Графік!$A$5:$C$32,3,0)</f>
        <v>Р</v>
      </c>
      <c r="W177" s="65" t="str">
        <f>VLOOKUP(W$11,[1]Графік!$A$5:$C$32,3,0)</f>
        <v>Р</v>
      </c>
      <c r="X177" s="65" t="str">
        <f>VLOOKUP(X$11,[1]Графік!$A$5:$C$32,3,0)</f>
        <v>Р</v>
      </c>
      <c r="Y177" s="65" t="str">
        <f>VLOOKUP(Y$11,[1]Графік!$A$5:$C$32,3,0)</f>
        <v>Р</v>
      </c>
      <c r="Z177" s="65" t="str">
        <f>VLOOKUP(Z$11,[1]Графік!$A$5:$C$32,3,0)</f>
        <v>ВВ</v>
      </c>
      <c r="AA177" s="65" t="str">
        <f>VLOOKUP(AA$11,[1]Графік!$A$5:$C$32,3,0)</f>
        <v>ВВ</v>
      </c>
      <c r="AB177" s="65" t="str">
        <f>VLOOKUP(AB$11,[1]Графік!$A$5:$C$32,3,0)</f>
        <v>Р</v>
      </c>
      <c r="AC177" s="65" t="str">
        <f>VLOOKUP(AC$11,[1]Графік!$A$5:$C$32,3,0)</f>
        <v>Р</v>
      </c>
      <c r="AD177" s="65" t="str">
        <f>VLOOKUP(AD$11,[1]Графік!$A$5:$C$32,3,0)</f>
        <v>Р</v>
      </c>
      <c r="AE177" s="65" t="str">
        <f>VLOOKUP(AE$11,[1]Графік!$A$5:$C$32,3,0)</f>
        <v>Р</v>
      </c>
      <c r="AF177" s="65" t="str">
        <f>VLOOKUP(AF$11,[1]Графік!$A$5:$C$32,3,0)</f>
        <v>ВВ</v>
      </c>
      <c r="AG177" s="65" t="str">
        <f>VLOOKUP(AG$11,[1]Графік!$A$5:$C$32,3,0)</f>
        <v>ВВ</v>
      </c>
      <c r="AH177" s="65"/>
      <c r="AI177" s="65"/>
      <c r="AJ177" s="66"/>
      <c r="AK177" s="162">
        <f ca="1">SUMIF($F177:$AJ180,"Р",$F178:$AJ178)</f>
        <v>144</v>
      </c>
      <c r="AL177" s="156">
        <f ca="1">SUMIF($F179:$AJ180,"НУ",$F180:$AJ180)</f>
        <v>0</v>
      </c>
      <c r="AM177" s="127">
        <f ca="1">SUMIF(F177:AJ180,"РВ",F178:AJ178)</f>
        <v>0</v>
      </c>
      <c r="AN177" s="130">
        <f ca="1">AK177+AL177+AM177</f>
        <v>144</v>
      </c>
      <c r="AO177" s="133">
        <f ca="1">AK177/8</f>
        <v>18</v>
      </c>
      <c r="AP177" s="136">
        <f>COUNTIF($F177:$AJ180,"=ВВ")</f>
        <v>10</v>
      </c>
      <c r="AQ177" s="136">
        <f>COUNTIF($F177:$AJ180,"=В")</f>
        <v>0</v>
      </c>
      <c r="AR177" s="124">
        <f>COUNTIF($F177:$AJ180,"=НА")</f>
        <v>0</v>
      </c>
      <c r="AS177" s="124">
        <f>COUNTIF(F177:AJ180,"=ТН")</f>
        <v>0</v>
      </c>
      <c r="AT177" s="124">
        <f>COUNTIF($F177:$AJ180,"=ВД")</f>
        <v>0</v>
      </c>
      <c r="AU177" s="124">
        <f>COUNTIF($F177:$AJ180,"=ВП")</f>
        <v>0</v>
      </c>
      <c r="AV177" s="124">
        <f>COUNTIF($F177:$AJ180,"=ДД")</f>
        <v>0</v>
      </c>
      <c r="AW177" s="124">
        <f>COUNTIF($F177:$AJ180,"=П")</f>
        <v>0</v>
      </c>
      <c r="AX177" s="124">
        <f>COUNTIF($F177:$AJ180,"=ПР")</f>
        <v>0</v>
      </c>
      <c r="AY177" s="95">
        <f>COUNTIF($F177:$AJ180,"=І")</f>
        <v>0</v>
      </c>
      <c r="AZ177" s="95">
        <f>COUNTIF($F177:$AJ180,"=НЗ")</f>
        <v>0</v>
      </c>
      <c r="BA177" s="97" t="str">
        <f>IF(C177&gt;1,[1]Графік!$D$36,"")</f>
        <v/>
      </c>
    </row>
    <row r="178" spans="1:53" ht="12.75" customHeight="1" x14ac:dyDescent="0.25">
      <c r="A178" s="141"/>
      <c r="B178" s="144"/>
      <c r="C178" s="147"/>
      <c r="D178" s="150"/>
      <c r="E178" s="51"/>
      <c r="F178" s="38">
        <f t="shared" ref="F178:AG178" si="82">IF(F177="Р",8,"")</f>
        <v>8</v>
      </c>
      <c r="G178" s="39">
        <f t="shared" si="82"/>
        <v>8</v>
      </c>
      <c r="H178" s="70" t="str">
        <f t="shared" si="82"/>
        <v/>
      </c>
      <c r="I178" s="70" t="str">
        <f t="shared" si="82"/>
        <v/>
      </c>
      <c r="J178" s="70">
        <f t="shared" si="82"/>
        <v>8</v>
      </c>
      <c r="K178" s="70">
        <f t="shared" si="82"/>
        <v>8</v>
      </c>
      <c r="L178" s="70">
        <f t="shared" si="82"/>
        <v>8</v>
      </c>
      <c r="M178" s="70">
        <f t="shared" si="82"/>
        <v>8</v>
      </c>
      <c r="N178" s="70" t="str">
        <f t="shared" si="82"/>
        <v/>
      </c>
      <c r="O178" s="70" t="str">
        <f t="shared" si="82"/>
        <v/>
      </c>
      <c r="P178" s="70">
        <f t="shared" si="82"/>
        <v>8</v>
      </c>
      <c r="Q178" s="70">
        <f t="shared" si="82"/>
        <v>8</v>
      </c>
      <c r="R178" s="70">
        <f t="shared" si="82"/>
        <v>8</v>
      </c>
      <c r="S178" s="70">
        <f t="shared" si="82"/>
        <v>8</v>
      </c>
      <c r="T178" s="70" t="str">
        <f t="shared" si="82"/>
        <v/>
      </c>
      <c r="U178" s="70" t="str">
        <f t="shared" si="82"/>
        <v/>
      </c>
      <c r="V178" s="70">
        <f t="shared" si="82"/>
        <v>8</v>
      </c>
      <c r="W178" s="70">
        <f t="shared" si="82"/>
        <v>8</v>
      </c>
      <c r="X178" s="70">
        <f t="shared" si="82"/>
        <v>8</v>
      </c>
      <c r="Y178" s="70">
        <f t="shared" si="82"/>
        <v>8</v>
      </c>
      <c r="Z178" s="70" t="str">
        <f t="shared" si="82"/>
        <v/>
      </c>
      <c r="AA178" s="70" t="str">
        <f t="shared" si="82"/>
        <v/>
      </c>
      <c r="AB178" s="70">
        <f t="shared" si="82"/>
        <v>8</v>
      </c>
      <c r="AC178" s="70">
        <f t="shared" si="82"/>
        <v>8</v>
      </c>
      <c r="AD178" s="70">
        <f t="shared" si="82"/>
        <v>8</v>
      </c>
      <c r="AE178" s="70">
        <f t="shared" si="82"/>
        <v>8</v>
      </c>
      <c r="AF178" s="70" t="str">
        <f t="shared" si="82"/>
        <v/>
      </c>
      <c r="AG178" s="70" t="str">
        <f t="shared" si="82"/>
        <v/>
      </c>
      <c r="AH178" s="39"/>
      <c r="AI178" s="39"/>
      <c r="AJ178" s="40"/>
      <c r="AK178" s="162"/>
      <c r="AL178" s="156"/>
      <c r="AM178" s="127"/>
      <c r="AN178" s="130"/>
      <c r="AO178" s="133"/>
      <c r="AP178" s="136"/>
      <c r="AQ178" s="136"/>
      <c r="AR178" s="124"/>
      <c r="AS178" s="124"/>
      <c r="AT178" s="124"/>
      <c r="AU178" s="124"/>
      <c r="AV178" s="124"/>
      <c r="AW178" s="124"/>
      <c r="AX178" s="124"/>
      <c r="AY178" s="95"/>
      <c r="AZ178" s="95"/>
      <c r="BA178" s="98"/>
    </row>
    <row r="179" spans="1:53" ht="12.75" customHeight="1" x14ac:dyDescent="0.25">
      <c r="A179" s="141"/>
      <c r="B179" s="144"/>
      <c r="C179" s="147"/>
      <c r="D179" s="150"/>
      <c r="E179" s="51"/>
      <c r="F179" s="43" t="str">
        <f t="shared" ref="F179:AG179" si="83">IF(F180&gt;0,"НУ","")</f>
        <v/>
      </c>
      <c r="G179" s="43" t="str">
        <f t="shared" si="83"/>
        <v/>
      </c>
      <c r="H179" s="43" t="str">
        <f t="shared" si="83"/>
        <v/>
      </c>
      <c r="I179" s="43" t="str">
        <f t="shared" si="83"/>
        <v/>
      </c>
      <c r="J179" s="43" t="str">
        <f t="shared" si="83"/>
        <v/>
      </c>
      <c r="K179" s="43" t="str">
        <f t="shared" si="83"/>
        <v/>
      </c>
      <c r="L179" s="43" t="str">
        <f t="shared" si="83"/>
        <v/>
      </c>
      <c r="M179" s="43" t="str">
        <f t="shared" si="83"/>
        <v/>
      </c>
      <c r="N179" s="43" t="str">
        <f t="shared" si="83"/>
        <v/>
      </c>
      <c r="O179" s="43" t="str">
        <f t="shared" si="83"/>
        <v/>
      </c>
      <c r="P179" s="43" t="str">
        <f t="shared" si="83"/>
        <v/>
      </c>
      <c r="Q179" s="43" t="str">
        <f t="shared" si="83"/>
        <v/>
      </c>
      <c r="R179" s="43" t="str">
        <f t="shared" si="83"/>
        <v/>
      </c>
      <c r="S179" s="43" t="str">
        <f t="shared" si="83"/>
        <v/>
      </c>
      <c r="T179" s="43" t="str">
        <f t="shared" si="83"/>
        <v/>
      </c>
      <c r="U179" s="43" t="str">
        <f t="shared" si="83"/>
        <v/>
      </c>
      <c r="V179" s="43" t="str">
        <f t="shared" si="83"/>
        <v/>
      </c>
      <c r="W179" s="43" t="str">
        <f t="shared" si="83"/>
        <v/>
      </c>
      <c r="X179" s="43" t="str">
        <f t="shared" si="83"/>
        <v/>
      </c>
      <c r="Y179" s="43" t="str">
        <f t="shared" si="83"/>
        <v/>
      </c>
      <c r="Z179" s="43" t="str">
        <f t="shared" si="83"/>
        <v/>
      </c>
      <c r="AA179" s="43" t="str">
        <f t="shared" si="83"/>
        <v/>
      </c>
      <c r="AB179" s="43" t="str">
        <f t="shared" si="83"/>
        <v/>
      </c>
      <c r="AC179" s="43" t="str">
        <f t="shared" si="83"/>
        <v/>
      </c>
      <c r="AD179" s="43" t="str">
        <f t="shared" si="83"/>
        <v/>
      </c>
      <c r="AE179" s="43" t="str">
        <f t="shared" si="83"/>
        <v/>
      </c>
      <c r="AF179" s="43" t="str">
        <f t="shared" si="83"/>
        <v/>
      </c>
      <c r="AG179" s="43" t="str">
        <f t="shared" si="83"/>
        <v/>
      </c>
      <c r="AH179" s="43"/>
      <c r="AI179" s="43"/>
      <c r="AJ179" s="71"/>
      <c r="AK179" s="162"/>
      <c r="AL179" s="156"/>
      <c r="AM179" s="127"/>
      <c r="AN179" s="130"/>
      <c r="AO179" s="133"/>
      <c r="AP179" s="136"/>
      <c r="AQ179" s="136"/>
      <c r="AR179" s="124"/>
      <c r="AS179" s="124"/>
      <c r="AT179" s="124"/>
      <c r="AU179" s="124"/>
      <c r="AV179" s="124"/>
      <c r="AW179" s="124"/>
      <c r="AX179" s="124"/>
      <c r="AY179" s="95"/>
      <c r="AZ179" s="95"/>
      <c r="BA179" s="98"/>
    </row>
    <row r="180" spans="1:53" ht="13.5" customHeight="1" thickBot="1" x14ac:dyDescent="0.3">
      <c r="A180" s="142"/>
      <c r="B180" s="145"/>
      <c r="C180" s="148"/>
      <c r="D180" s="151"/>
      <c r="E180" s="52"/>
      <c r="F180" s="47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9"/>
      <c r="AK180" s="163"/>
      <c r="AL180" s="157"/>
      <c r="AM180" s="128"/>
      <c r="AN180" s="131"/>
      <c r="AO180" s="134"/>
      <c r="AP180" s="137"/>
      <c r="AQ180" s="137"/>
      <c r="AR180" s="125"/>
      <c r="AS180" s="125"/>
      <c r="AT180" s="125"/>
      <c r="AU180" s="125"/>
      <c r="AV180" s="125"/>
      <c r="AW180" s="125"/>
      <c r="AX180" s="125"/>
      <c r="AY180" s="96"/>
      <c r="AZ180" s="96"/>
      <c r="BA180" s="99"/>
    </row>
    <row r="181" spans="1:53" ht="12.75" customHeight="1" x14ac:dyDescent="0.25">
      <c r="A181" s="140">
        <v>43</v>
      </c>
      <c r="B181" s="143" t="str">
        <f>IFERROR(VLOOKUP($C181,[1]Списки!$A$1:$C$3999,2,0),"")</f>
        <v/>
      </c>
      <c r="C181" s="146"/>
      <c r="D181" s="149" t="str">
        <f>IFERROR(VLOOKUP($C181,[1]Списки!$A$1:$C$3999,3,0),"")</f>
        <v/>
      </c>
      <c r="E181" s="50"/>
      <c r="F181" s="34" t="str">
        <f>VLOOKUP(F$11,[1]Графік!$A$5:$C$32,3,0)</f>
        <v>Р</v>
      </c>
      <c r="G181" s="65" t="str">
        <f>VLOOKUP(G$11,[1]Графік!$A$5:$C$32,3,0)</f>
        <v>Р</v>
      </c>
      <c r="H181" s="65" t="str">
        <f>VLOOKUP(H$11,[1]Графік!$A$5:$C$32,3,0)</f>
        <v>ВВ</v>
      </c>
      <c r="I181" s="65" t="str">
        <f>VLOOKUP(I$11,[1]Графік!$A$5:$C$32,3,0)</f>
        <v>ВВ</v>
      </c>
      <c r="J181" s="65" t="str">
        <f>VLOOKUP(J$11,[1]Графік!$A$5:$C$32,3,0)</f>
        <v>Р</v>
      </c>
      <c r="K181" s="65" t="str">
        <f>VLOOKUP(K$11,[1]Графік!$A$5:$C$32,3,0)</f>
        <v>Р</v>
      </c>
      <c r="L181" s="65" t="str">
        <f>VLOOKUP(L$11,[1]Графік!$A$5:$C$32,3,0)</f>
        <v>Р</v>
      </c>
      <c r="M181" s="65" t="str">
        <f>VLOOKUP(M$11,[1]Графік!$A$5:$C$32,3,0)</f>
        <v>Р</v>
      </c>
      <c r="N181" s="65" t="str">
        <f>VLOOKUP(N$11,[1]Графік!$A$5:$C$32,3,0)</f>
        <v>ВВ</v>
      </c>
      <c r="O181" s="65" t="str">
        <f>VLOOKUP(O$11,[1]Графік!$A$5:$C$32,3,0)</f>
        <v>ВВ</v>
      </c>
      <c r="P181" s="65" t="str">
        <f>VLOOKUP(P$11,[1]Графік!$A$5:$C$32,3,0)</f>
        <v>Р</v>
      </c>
      <c r="Q181" s="65" t="str">
        <f>VLOOKUP(Q$11,[1]Графік!$A$5:$C$32,3,0)</f>
        <v>Р</v>
      </c>
      <c r="R181" s="65" t="str">
        <f>VLOOKUP(R$11,[1]Графік!$A$5:$C$32,3,0)</f>
        <v>Р</v>
      </c>
      <c r="S181" s="65" t="str">
        <f>VLOOKUP(S$11,[1]Графік!$A$5:$C$32,3,0)</f>
        <v>Р</v>
      </c>
      <c r="T181" s="65" t="str">
        <f>VLOOKUP(T$11,[1]Графік!$A$5:$C$32,3,0)</f>
        <v>ВВ</v>
      </c>
      <c r="U181" s="65" t="str">
        <f>VLOOKUP(U$11,[1]Графік!$A$5:$C$32,3,0)</f>
        <v>ВВ</v>
      </c>
      <c r="V181" s="65" t="str">
        <f>VLOOKUP(V$11,[1]Графік!$A$5:$C$32,3,0)</f>
        <v>Р</v>
      </c>
      <c r="W181" s="65" t="str">
        <f>VLOOKUP(W$11,[1]Графік!$A$5:$C$32,3,0)</f>
        <v>Р</v>
      </c>
      <c r="X181" s="65" t="str">
        <f>VLOOKUP(X$11,[1]Графік!$A$5:$C$32,3,0)</f>
        <v>Р</v>
      </c>
      <c r="Y181" s="65" t="str">
        <f>VLOOKUP(Y$11,[1]Графік!$A$5:$C$32,3,0)</f>
        <v>Р</v>
      </c>
      <c r="Z181" s="65" t="str">
        <f>VLOOKUP(Z$11,[1]Графік!$A$5:$C$32,3,0)</f>
        <v>ВВ</v>
      </c>
      <c r="AA181" s="65" t="str">
        <f>VLOOKUP(AA$11,[1]Графік!$A$5:$C$32,3,0)</f>
        <v>ВВ</v>
      </c>
      <c r="AB181" s="65" t="str">
        <f>VLOOKUP(AB$11,[1]Графік!$A$5:$C$32,3,0)</f>
        <v>Р</v>
      </c>
      <c r="AC181" s="65" t="str">
        <f>VLOOKUP(AC$11,[1]Графік!$A$5:$C$32,3,0)</f>
        <v>Р</v>
      </c>
      <c r="AD181" s="65" t="str">
        <f>VLOOKUP(AD$11,[1]Графік!$A$5:$C$32,3,0)</f>
        <v>Р</v>
      </c>
      <c r="AE181" s="65" t="str">
        <f>VLOOKUP(AE$11,[1]Графік!$A$5:$C$32,3,0)</f>
        <v>Р</v>
      </c>
      <c r="AF181" s="65" t="str">
        <f>VLOOKUP(AF$11,[1]Графік!$A$5:$C$32,3,0)</f>
        <v>ВВ</v>
      </c>
      <c r="AG181" s="65" t="str">
        <f>VLOOKUP(AG$11,[1]Графік!$A$5:$C$32,3,0)</f>
        <v>ВВ</v>
      </c>
      <c r="AH181" s="65"/>
      <c r="AI181" s="65"/>
      <c r="AJ181" s="66"/>
      <c r="AK181" s="162">
        <f ca="1">SUMIF($F181:$AJ184,"Р",$F182:$AJ182)</f>
        <v>144</v>
      </c>
      <c r="AL181" s="156">
        <f ca="1">SUMIF($F183:$AJ184,"НУ",$F184:$AJ184)</f>
        <v>0</v>
      </c>
      <c r="AM181" s="127">
        <f ca="1">SUMIF(F181:AJ184,"РВ",F182:AJ182)</f>
        <v>0</v>
      </c>
      <c r="AN181" s="130">
        <f ca="1">AK181+AL181+AM181</f>
        <v>144</v>
      </c>
      <c r="AO181" s="133">
        <f ca="1">AK181/8</f>
        <v>18</v>
      </c>
      <c r="AP181" s="136">
        <f>COUNTIF($F181:$AJ184,"=ВВ")</f>
        <v>10</v>
      </c>
      <c r="AQ181" s="136">
        <f>COUNTIF($F181:$AJ184,"=В")</f>
        <v>0</v>
      </c>
      <c r="AR181" s="124">
        <f>COUNTIF($F181:$AJ184,"=НА")</f>
        <v>0</v>
      </c>
      <c r="AS181" s="124">
        <f>COUNTIF(F181:AJ184,"=ТН")</f>
        <v>0</v>
      </c>
      <c r="AT181" s="124">
        <f>COUNTIF($F181:$AJ184,"=ВД")</f>
        <v>0</v>
      </c>
      <c r="AU181" s="124">
        <f>COUNTIF($F181:$AJ184,"=ВП")</f>
        <v>0</v>
      </c>
      <c r="AV181" s="124">
        <f>COUNTIF($F181:$AJ184,"=ДД")</f>
        <v>0</v>
      </c>
      <c r="AW181" s="124">
        <f>COUNTIF($F181:$AJ184,"=П")</f>
        <v>0</v>
      </c>
      <c r="AX181" s="124">
        <f>COUNTIF($F181:$AJ184,"=ПР")</f>
        <v>0</v>
      </c>
      <c r="AY181" s="95">
        <f>COUNTIF($F181:$AJ184,"=І")</f>
        <v>0</v>
      </c>
      <c r="AZ181" s="95">
        <f>COUNTIF($F181:$AJ184,"=НЗ")</f>
        <v>0</v>
      </c>
      <c r="BA181" s="97" t="str">
        <f>IF(C181&gt;1,[1]Графік!$D$36,"")</f>
        <v/>
      </c>
    </row>
    <row r="182" spans="1:53" ht="12.75" customHeight="1" x14ac:dyDescent="0.25">
      <c r="A182" s="141"/>
      <c r="B182" s="144"/>
      <c r="C182" s="147"/>
      <c r="D182" s="150"/>
      <c r="E182" s="51"/>
      <c r="F182" s="38">
        <f t="shared" ref="F182:AG182" si="84">IF(F181="Р",8,"")</f>
        <v>8</v>
      </c>
      <c r="G182" s="39">
        <f t="shared" si="84"/>
        <v>8</v>
      </c>
      <c r="H182" s="70" t="str">
        <f t="shared" si="84"/>
        <v/>
      </c>
      <c r="I182" s="70" t="str">
        <f t="shared" si="84"/>
        <v/>
      </c>
      <c r="J182" s="70">
        <f t="shared" si="84"/>
        <v>8</v>
      </c>
      <c r="K182" s="70">
        <f t="shared" si="84"/>
        <v>8</v>
      </c>
      <c r="L182" s="70">
        <f t="shared" si="84"/>
        <v>8</v>
      </c>
      <c r="M182" s="70">
        <f t="shared" si="84"/>
        <v>8</v>
      </c>
      <c r="N182" s="70" t="str">
        <f t="shared" si="84"/>
        <v/>
      </c>
      <c r="O182" s="70" t="str">
        <f t="shared" si="84"/>
        <v/>
      </c>
      <c r="P182" s="70">
        <f t="shared" si="84"/>
        <v>8</v>
      </c>
      <c r="Q182" s="70">
        <f t="shared" si="84"/>
        <v>8</v>
      </c>
      <c r="R182" s="70">
        <f t="shared" si="84"/>
        <v>8</v>
      </c>
      <c r="S182" s="70">
        <f t="shared" si="84"/>
        <v>8</v>
      </c>
      <c r="T182" s="70" t="str">
        <f t="shared" si="84"/>
        <v/>
      </c>
      <c r="U182" s="70" t="str">
        <f t="shared" si="84"/>
        <v/>
      </c>
      <c r="V182" s="70">
        <f t="shared" si="84"/>
        <v>8</v>
      </c>
      <c r="W182" s="70">
        <f t="shared" si="84"/>
        <v>8</v>
      </c>
      <c r="X182" s="70">
        <f t="shared" si="84"/>
        <v>8</v>
      </c>
      <c r="Y182" s="70">
        <f t="shared" si="84"/>
        <v>8</v>
      </c>
      <c r="Z182" s="70" t="str">
        <f t="shared" si="84"/>
        <v/>
      </c>
      <c r="AA182" s="70" t="str">
        <f t="shared" si="84"/>
        <v/>
      </c>
      <c r="AB182" s="70">
        <f t="shared" si="84"/>
        <v>8</v>
      </c>
      <c r="AC182" s="70">
        <f t="shared" si="84"/>
        <v>8</v>
      </c>
      <c r="AD182" s="70">
        <f t="shared" si="84"/>
        <v>8</v>
      </c>
      <c r="AE182" s="70">
        <f t="shared" si="84"/>
        <v>8</v>
      </c>
      <c r="AF182" s="70" t="str">
        <f t="shared" si="84"/>
        <v/>
      </c>
      <c r="AG182" s="70" t="str">
        <f t="shared" si="84"/>
        <v/>
      </c>
      <c r="AH182" s="39"/>
      <c r="AI182" s="39"/>
      <c r="AJ182" s="40"/>
      <c r="AK182" s="162"/>
      <c r="AL182" s="156"/>
      <c r="AM182" s="127"/>
      <c r="AN182" s="130"/>
      <c r="AO182" s="133"/>
      <c r="AP182" s="136"/>
      <c r="AQ182" s="136"/>
      <c r="AR182" s="124"/>
      <c r="AS182" s="124"/>
      <c r="AT182" s="124"/>
      <c r="AU182" s="124"/>
      <c r="AV182" s="124"/>
      <c r="AW182" s="124"/>
      <c r="AX182" s="124"/>
      <c r="AY182" s="95"/>
      <c r="AZ182" s="95"/>
      <c r="BA182" s="98"/>
    </row>
    <row r="183" spans="1:53" ht="12.75" customHeight="1" x14ac:dyDescent="0.25">
      <c r="A183" s="141"/>
      <c r="B183" s="144"/>
      <c r="C183" s="147"/>
      <c r="D183" s="150"/>
      <c r="E183" s="51"/>
      <c r="F183" s="43" t="str">
        <f t="shared" ref="F183:AG183" si="85">IF(F184&gt;0,"НУ","")</f>
        <v/>
      </c>
      <c r="G183" s="43" t="str">
        <f t="shared" si="85"/>
        <v/>
      </c>
      <c r="H183" s="43" t="str">
        <f t="shared" si="85"/>
        <v/>
      </c>
      <c r="I183" s="43" t="str">
        <f t="shared" si="85"/>
        <v/>
      </c>
      <c r="J183" s="43" t="str">
        <f t="shared" si="85"/>
        <v/>
      </c>
      <c r="K183" s="43" t="str">
        <f t="shared" si="85"/>
        <v/>
      </c>
      <c r="L183" s="43" t="str">
        <f t="shared" si="85"/>
        <v/>
      </c>
      <c r="M183" s="43" t="str">
        <f t="shared" si="85"/>
        <v/>
      </c>
      <c r="N183" s="43" t="str">
        <f t="shared" si="85"/>
        <v/>
      </c>
      <c r="O183" s="43" t="str">
        <f t="shared" si="85"/>
        <v/>
      </c>
      <c r="P183" s="43" t="str">
        <f t="shared" si="85"/>
        <v/>
      </c>
      <c r="Q183" s="43" t="str">
        <f t="shared" si="85"/>
        <v/>
      </c>
      <c r="R183" s="43" t="str">
        <f t="shared" si="85"/>
        <v/>
      </c>
      <c r="S183" s="43" t="str">
        <f t="shared" si="85"/>
        <v/>
      </c>
      <c r="T183" s="43" t="str">
        <f t="shared" si="85"/>
        <v/>
      </c>
      <c r="U183" s="43" t="str">
        <f t="shared" si="85"/>
        <v/>
      </c>
      <c r="V183" s="43" t="str">
        <f t="shared" si="85"/>
        <v/>
      </c>
      <c r="W183" s="43" t="str">
        <f t="shared" si="85"/>
        <v/>
      </c>
      <c r="X183" s="43" t="str">
        <f t="shared" si="85"/>
        <v/>
      </c>
      <c r="Y183" s="43" t="str">
        <f t="shared" si="85"/>
        <v/>
      </c>
      <c r="Z183" s="43" t="str">
        <f t="shared" si="85"/>
        <v/>
      </c>
      <c r="AA183" s="43" t="str">
        <f t="shared" si="85"/>
        <v/>
      </c>
      <c r="AB183" s="43" t="str">
        <f t="shared" si="85"/>
        <v/>
      </c>
      <c r="AC183" s="43" t="str">
        <f t="shared" si="85"/>
        <v/>
      </c>
      <c r="AD183" s="43" t="str">
        <f t="shared" si="85"/>
        <v/>
      </c>
      <c r="AE183" s="43" t="str">
        <f t="shared" si="85"/>
        <v/>
      </c>
      <c r="AF183" s="43" t="str">
        <f t="shared" si="85"/>
        <v/>
      </c>
      <c r="AG183" s="43" t="str">
        <f t="shared" si="85"/>
        <v/>
      </c>
      <c r="AH183" s="43"/>
      <c r="AI183" s="43"/>
      <c r="AJ183" s="71"/>
      <c r="AK183" s="162"/>
      <c r="AL183" s="156"/>
      <c r="AM183" s="127"/>
      <c r="AN183" s="130"/>
      <c r="AO183" s="133"/>
      <c r="AP183" s="136"/>
      <c r="AQ183" s="136"/>
      <c r="AR183" s="124"/>
      <c r="AS183" s="124"/>
      <c r="AT183" s="124"/>
      <c r="AU183" s="124"/>
      <c r="AV183" s="124"/>
      <c r="AW183" s="124"/>
      <c r="AX183" s="124"/>
      <c r="AY183" s="95"/>
      <c r="AZ183" s="95"/>
      <c r="BA183" s="98"/>
    </row>
    <row r="184" spans="1:53" ht="13.5" customHeight="1" thickBot="1" x14ac:dyDescent="0.3">
      <c r="A184" s="142"/>
      <c r="B184" s="145"/>
      <c r="C184" s="148"/>
      <c r="D184" s="151"/>
      <c r="E184" s="52"/>
      <c r="F184" s="47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9"/>
      <c r="AK184" s="163"/>
      <c r="AL184" s="157"/>
      <c r="AM184" s="128"/>
      <c r="AN184" s="131"/>
      <c r="AO184" s="134"/>
      <c r="AP184" s="137"/>
      <c r="AQ184" s="137"/>
      <c r="AR184" s="125"/>
      <c r="AS184" s="125"/>
      <c r="AT184" s="125"/>
      <c r="AU184" s="125"/>
      <c r="AV184" s="125"/>
      <c r="AW184" s="125"/>
      <c r="AX184" s="125"/>
      <c r="AY184" s="96"/>
      <c r="AZ184" s="96"/>
      <c r="BA184" s="99"/>
    </row>
    <row r="185" spans="1:53" ht="12.75" customHeight="1" x14ac:dyDescent="0.25">
      <c r="A185" s="140">
        <v>44</v>
      </c>
      <c r="B185" s="143" t="str">
        <f>IFERROR(VLOOKUP($C185,[1]Списки!$A$1:$C$3999,2,0),"")</f>
        <v/>
      </c>
      <c r="C185" s="146"/>
      <c r="D185" s="149" t="str">
        <f>IFERROR(VLOOKUP($C185,[1]Списки!$A$1:$C$3999,3,0),"")</f>
        <v/>
      </c>
      <c r="E185" s="50"/>
      <c r="F185" s="34" t="str">
        <f>VLOOKUP(F$11,[1]Графік!$A$5:$C$32,3,0)</f>
        <v>Р</v>
      </c>
      <c r="G185" s="65" t="str">
        <f>VLOOKUP(G$11,[1]Графік!$A$5:$C$32,3,0)</f>
        <v>Р</v>
      </c>
      <c r="H185" s="65" t="str">
        <f>VLOOKUP(H$11,[1]Графік!$A$5:$C$32,3,0)</f>
        <v>ВВ</v>
      </c>
      <c r="I185" s="65" t="str">
        <f>VLOOKUP(I$11,[1]Графік!$A$5:$C$32,3,0)</f>
        <v>ВВ</v>
      </c>
      <c r="J185" s="65" t="str">
        <f>VLOOKUP(J$11,[1]Графік!$A$5:$C$32,3,0)</f>
        <v>Р</v>
      </c>
      <c r="K185" s="65" t="str">
        <f>VLOOKUP(K$11,[1]Графік!$A$5:$C$32,3,0)</f>
        <v>Р</v>
      </c>
      <c r="L185" s="65" t="str">
        <f>VLOOKUP(L$11,[1]Графік!$A$5:$C$32,3,0)</f>
        <v>Р</v>
      </c>
      <c r="M185" s="65" t="str">
        <f>VLOOKUP(M$11,[1]Графік!$A$5:$C$32,3,0)</f>
        <v>Р</v>
      </c>
      <c r="N185" s="65" t="str">
        <f>VLOOKUP(N$11,[1]Графік!$A$5:$C$32,3,0)</f>
        <v>ВВ</v>
      </c>
      <c r="O185" s="65" t="str">
        <f>VLOOKUP(O$11,[1]Графік!$A$5:$C$32,3,0)</f>
        <v>ВВ</v>
      </c>
      <c r="P185" s="65" t="str">
        <f>VLOOKUP(P$11,[1]Графік!$A$5:$C$32,3,0)</f>
        <v>Р</v>
      </c>
      <c r="Q185" s="65" t="str">
        <f>VLOOKUP(Q$11,[1]Графік!$A$5:$C$32,3,0)</f>
        <v>Р</v>
      </c>
      <c r="R185" s="65" t="str">
        <f>VLOOKUP(R$11,[1]Графік!$A$5:$C$32,3,0)</f>
        <v>Р</v>
      </c>
      <c r="S185" s="65" t="str">
        <f>VLOOKUP(S$11,[1]Графік!$A$5:$C$32,3,0)</f>
        <v>Р</v>
      </c>
      <c r="T185" s="65" t="str">
        <f>VLOOKUP(T$11,[1]Графік!$A$5:$C$32,3,0)</f>
        <v>ВВ</v>
      </c>
      <c r="U185" s="65" t="str">
        <f>VLOOKUP(U$11,[1]Графік!$A$5:$C$32,3,0)</f>
        <v>ВВ</v>
      </c>
      <c r="V185" s="65" t="str">
        <f>VLOOKUP(V$11,[1]Графік!$A$5:$C$32,3,0)</f>
        <v>Р</v>
      </c>
      <c r="W185" s="65" t="str">
        <f>VLOOKUP(W$11,[1]Графік!$A$5:$C$32,3,0)</f>
        <v>Р</v>
      </c>
      <c r="X185" s="65" t="str">
        <f>VLOOKUP(X$11,[1]Графік!$A$5:$C$32,3,0)</f>
        <v>Р</v>
      </c>
      <c r="Y185" s="65" t="str">
        <f>VLOOKUP(Y$11,[1]Графік!$A$5:$C$32,3,0)</f>
        <v>Р</v>
      </c>
      <c r="Z185" s="65" t="str">
        <f>VLOOKUP(Z$11,[1]Графік!$A$5:$C$32,3,0)</f>
        <v>ВВ</v>
      </c>
      <c r="AA185" s="65" t="str">
        <f>VLOOKUP(AA$11,[1]Графік!$A$5:$C$32,3,0)</f>
        <v>ВВ</v>
      </c>
      <c r="AB185" s="65" t="str">
        <f>VLOOKUP(AB$11,[1]Графік!$A$5:$C$32,3,0)</f>
        <v>Р</v>
      </c>
      <c r="AC185" s="65" t="str">
        <f>VLOOKUP(AC$11,[1]Графік!$A$5:$C$32,3,0)</f>
        <v>Р</v>
      </c>
      <c r="AD185" s="65" t="str">
        <f>VLOOKUP(AD$11,[1]Графік!$A$5:$C$32,3,0)</f>
        <v>Р</v>
      </c>
      <c r="AE185" s="65" t="str">
        <f>VLOOKUP(AE$11,[1]Графік!$A$5:$C$32,3,0)</f>
        <v>Р</v>
      </c>
      <c r="AF185" s="65" t="str">
        <f>VLOOKUP(AF$11,[1]Графік!$A$5:$C$32,3,0)</f>
        <v>ВВ</v>
      </c>
      <c r="AG185" s="65" t="str">
        <f>VLOOKUP(AG$11,[1]Графік!$A$5:$C$32,3,0)</f>
        <v>ВВ</v>
      </c>
      <c r="AH185" s="65"/>
      <c r="AI185" s="65"/>
      <c r="AJ185" s="66"/>
      <c r="AK185" s="162">
        <f ca="1">SUMIF($F185:$AJ188,"Р",$F186:$AJ186)</f>
        <v>144</v>
      </c>
      <c r="AL185" s="156">
        <f ca="1">SUMIF($F187:$AJ188,"НУ",$F188:$AJ188)</f>
        <v>0</v>
      </c>
      <c r="AM185" s="127">
        <f ca="1">SUMIF(F185:AJ188,"РВ",F186:AJ186)</f>
        <v>0</v>
      </c>
      <c r="AN185" s="130">
        <f ca="1">AK185+AL185+AM185</f>
        <v>144</v>
      </c>
      <c r="AO185" s="133">
        <f ca="1">AK185/8</f>
        <v>18</v>
      </c>
      <c r="AP185" s="136">
        <f>COUNTIF($F185:$AJ188,"=ВВ")</f>
        <v>10</v>
      </c>
      <c r="AQ185" s="136">
        <f>COUNTIF($F185:$AJ188,"=В")</f>
        <v>0</v>
      </c>
      <c r="AR185" s="124">
        <f>COUNTIF($F185:$AJ188,"=НА")</f>
        <v>0</v>
      </c>
      <c r="AS185" s="124">
        <f>COUNTIF(F185:AJ188,"=ТН")</f>
        <v>0</v>
      </c>
      <c r="AT185" s="124">
        <f>COUNTIF($F185:$AJ188,"=ВД")</f>
        <v>0</v>
      </c>
      <c r="AU185" s="124">
        <f>COUNTIF($F185:$AJ188,"=ВП")</f>
        <v>0</v>
      </c>
      <c r="AV185" s="124">
        <f>COUNTIF($F185:$AJ188,"=ДД")</f>
        <v>0</v>
      </c>
      <c r="AW185" s="124">
        <f>COUNTIF($F185:$AJ188,"=П")</f>
        <v>0</v>
      </c>
      <c r="AX185" s="124">
        <f>COUNTIF($F185:$AJ188,"=ПР")</f>
        <v>0</v>
      </c>
      <c r="AY185" s="95">
        <f>COUNTIF($F185:$AJ188,"=І")</f>
        <v>0</v>
      </c>
      <c r="AZ185" s="95">
        <f>COUNTIF($F185:$AJ188,"=НЗ")</f>
        <v>0</v>
      </c>
      <c r="BA185" s="97" t="str">
        <f>IF(C185&gt;1,[1]Графік!$D$36,"")</f>
        <v/>
      </c>
    </row>
    <row r="186" spans="1:53" ht="12.75" customHeight="1" x14ac:dyDescent="0.25">
      <c r="A186" s="141"/>
      <c r="B186" s="144"/>
      <c r="C186" s="147"/>
      <c r="D186" s="150"/>
      <c r="E186" s="51"/>
      <c r="F186" s="38">
        <f t="shared" ref="F186:AG186" si="86">IF(F185="Р",8,"")</f>
        <v>8</v>
      </c>
      <c r="G186" s="39">
        <f t="shared" si="86"/>
        <v>8</v>
      </c>
      <c r="H186" s="70" t="str">
        <f t="shared" si="86"/>
        <v/>
      </c>
      <c r="I186" s="70" t="str">
        <f t="shared" si="86"/>
        <v/>
      </c>
      <c r="J186" s="70">
        <f t="shared" si="86"/>
        <v>8</v>
      </c>
      <c r="K186" s="70">
        <f t="shared" si="86"/>
        <v>8</v>
      </c>
      <c r="L186" s="70">
        <f t="shared" si="86"/>
        <v>8</v>
      </c>
      <c r="M186" s="70">
        <f t="shared" si="86"/>
        <v>8</v>
      </c>
      <c r="N186" s="70" t="str">
        <f t="shared" si="86"/>
        <v/>
      </c>
      <c r="O186" s="70" t="str">
        <f t="shared" si="86"/>
        <v/>
      </c>
      <c r="P186" s="70">
        <f t="shared" si="86"/>
        <v>8</v>
      </c>
      <c r="Q186" s="70">
        <f t="shared" si="86"/>
        <v>8</v>
      </c>
      <c r="R186" s="70">
        <f t="shared" si="86"/>
        <v>8</v>
      </c>
      <c r="S186" s="70">
        <f t="shared" si="86"/>
        <v>8</v>
      </c>
      <c r="T186" s="70" t="str">
        <f t="shared" si="86"/>
        <v/>
      </c>
      <c r="U186" s="70" t="str">
        <f t="shared" si="86"/>
        <v/>
      </c>
      <c r="V186" s="70">
        <f t="shared" si="86"/>
        <v>8</v>
      </c>
      <c r="W186" s="70">
        <f t="shared" si="86"/>
        <v>8</v>
      </c>
      <c r="X186" s="70">
        <f t="shared" si="86"/>
        <v>8</v>
      </c>
      <c r="Y186" s="70">
        <f t="shared" si="86"/>
        <v>8</v>
      </c>
      <c r="Z186" s="70" t="str">
        <f t="shared" si="86"/>
        <v/>
      </c>
      <c r="AA186" s="70" t="str">
        <f t="shared" si="86"/>
        <v/>
      </c>
      <c r="AB186" s="70">
        <f t="shared" si="86"/>
        <v>8</v>
      </c>
      <c r="AC186" s="70">
        <f t="shared" si="86"/>
        <v>8</v>
      </c>
      <c r="AD186" s="70">
        <f t="shared" si="86"/>
        <v>8</v>
      </c>
      <c r="AE186" s="70">
        <f t="shared" si="86"/>
        <v>8</v>
      </c>
      <c r="AF186" s="70" t="str">
        <f t="shared" si="86"/>
        <v/>
      </c>
      <c r="AG186" s="70" t="str">
        <f t="shared" si="86"/>
        <v/>
      </c>
      <c r="AH186" s="39"/>
      <c r="AI186" s="39"/>
      <c r="AJ186" s="40"/>
      <c r="AK186" s="162"/>
      <c r="AL186" s="156"/>
      <c r="AM186" s="127"/>
      <c r="AN186" s="130"/>
      <c r="AO186" s="133"/>
      <c r="AP186" s="136"/>
      <c r="AQ186" s="136"/>
      <c r="AR186" s="124"/>
      <c r="AS186" s="124"/>
      <c r="AT186" s="124"/>
      <c r="AU186" s="124"/>
      <c r="AV186" s="124"/>
      <c r="AW186" s="124"/>
      <c r="AX186" s="124"/>
      <c r="AY186" s="95"/>
      <c r="AZ186" s="95"/>
      <c r="BA186" s="98"/>
    </row>
    <row r="187" spans="1:53" ht="12.75" customHeight="1" x14ac:dyDescent="0.25">
      <c r="A187" s="141"/>
      <c r="B187" s="144"/>
      <c r="C187" s="147"/>
      <c r="D187" s="150"/>
      <c r="E187" s="51"/>
      <c r="F187" s="43" t="str">
        <f t="shared" ref="F187:AG187" si="87">IF(F188&gt;0,"НУ","")</f>
        <v/>
      </c>
      <c r="G187" s="43" t="str">
        <f t="shared" si="87"/>
        <v/>
      </c>
      <c r="H187" s="43" t="str">
        <f t="shared" si="87"/>
        <v/>
      </c>
      <c r="I187" s="43" t="str">
        <f t="shared" si="87"/>
        <v/>
      </c>
      <c r="J187" s="43" t="str">
        <f t="shared" si="87"/>
        <v/>
      </c>
      <c r="K187" s="43" t="str">
        <f t="shared" si="87"/>
        <v/>
      </c>
      <c r="L187" s="43" t="str">
        <f t="shared" si="87"/>
        <v/>
      </c>
      <c r="M187" s="43" t="str">
        <f t="shared" si="87"/>
        <v/>
      </c>
      <c r="N187" s="43" t="str">
        <f t="shared" si="87"/>
        <v/>
      </c>
      <c r="O187" s="43" t="str">
        <f t="shared" si="87"/>
        <v/>
      </c>
      <c r="P187" s="43" t="str">
        <f t="shared" si="87"/>
        <v/>
      </c>
      <c r="Q187" s="43" t="str">
        <f t="shared" si="87"/>
        <v/>
      </c>
      <c r="R187" s="43" t="str">
        <f t="shared" si="87"/>
        <v/>
      </c>
      <c r="S187" s="43" t="str">
        <f t="shared" si="87"/>
        <v/>
      </c>
      <c r="T187" s="43" t="str">
        <f t="shared" si="87"/>
        <v/>
      </c>
      <c r="U187" s="43" t="str">
        <f t="shared" si="87"/>
        <v/>
      </c>
      <c r="V187" s="43" t="str">
        <f t="shared" si="87"/>
        <v/>
      </c>
      <c r="W187" s="43" t="str">
        <f t="shared" si="87"/>
        <v/>
      </c>
      <c r="X187" s="43" t="str">
        <f t="shared" si="87"/>
        <v/>
      </c>
      <c r="Y187" s="43" t="str">
        <f t="shared" si="87"/>
        <v/>
      </c>
      <c r="Z187" s="43" t="str">
        <f t="shared" si="87"/>
        <v/>
      </c>
      <c r="AA187" s="43" t="str">
        <f t="shared" si="87"/>
        <v/>
      </c>
      <c r="AB187" s="43" t="str">
        <f t="shared" si="87"/>
        <v/>
      </c>
      <c r="AC187" s="43" t="str">
        <f t="shared" si="87"/>
        <v/>
      </c>
      <c r="AD187" s="43" t="str">
        <f t="shared" si="87"/>
        <v/>
      </c>
      <c r="AE187" s="43" t="str">
        <f t="shared" si="87"/>
        <v/>
      </c>
      <c r="AF187" s="43" t="str">
        <f t="shared" si="87"/>
        <v/>
      </c>
      <c r="AG187" s="43" t="str">
        <f t="shared" si="87"/>
        <v/>
      </c>
      <c r="AH187" s="43"/>
      <c r="AI187" s="43"/>
      <c r="AJ187" s="71"/>
      <c r="AK187" s="162"/>
      <c r="AL187" s="156"/>
      <c r="AM187" s="127"/>
      <c r="AN187" s="130"/>
      <c r="AO187" s="133"/>
      <c r="AP187" s="136"/>
      <c r="AQ187" s="136"/>
      <c r="AR187" s="124"/>
      <c r="AS187" s="124"/>
      <c r="AT187" s="124"/>
      <c r="AU187" s="124"/>
      <c r="AV187" s="124"/>
      <c r="AW187" s="124"/>
      <c r="AX187" s="124"/>
      <c r="AY187" s="95"/>
      <c r="AZ187" s="95"/>
      <c r="BA187" s="98"/>
    </row>
    <row r="188" spans="1:53" ht="13.5" customHeight="1" thickBot="1" x14ac:dyDescent="0.3">
      <c r="A188" s="142"/>
      <c r="B188" s="145"/>
      <c r="C188" s="148"/>
      <c r="D188" s="151"/>
      <c r="E188" s="52"/>
      <c r="F188" s="47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9"/>
      <c r="AK188" s="163"/>
      <c r="AL188" s="157"/>
      <c r="AM188" s="128"/>
      <c r="AN188" s="131"/>
      <c r="AO188" s="134"/>
      <c r="AP188" s="137"/>
      <c r="AQ188" s="137"/>
      <c r="AR188" s="125"/>
      <c r="AS188" s="125"/>
      <c r="AT188" s="125"/>
      <c r="AU188" s="125"/>
      <c r="AV188" s="125"/>
      <c r="AW188" s="125"/>
      <c r="AX188" s="125"/>
      <c r="AY188" s="96"/>
      <c r="AZ188" s="96"/>
      <c r="BA188" s="99"/>
    </row>
    <row r="189" spans="1:53" ht="12.75" customHeight="1" x14ac:dyDescent="0.25">
      <c r="A189" s="140">
        <v>45</v>
      </c>
      <c r="B189" s="143" t="str">
        <f>IFERROR(VLOOKUP($C189,[1]Списки!$A$1:$C$3999,2,0),"")</f>
        <v/>
      </c>
      <c r="C189" s="146"/>
      <c r="D189" s="149" t="str">
        <f>IFERROR(VLOOKUP($C189,[1]Списки!$A$1:$C$3999,3,0),"")</f>
        <v/>
      </c>
      <c r="E189" s="50"/>
      <c r="F189" s="34" t="str">
        <f>VLOOKUP(F$11,[1]Графік!$A$5:$C$32,3,0)</f>
        <v>Р</v>
      </c>
      <c r="G189" s="65" t="str">
        <f>VLOOKUP(G$11,[1]Графік!$A$5:$C$32,3,0)</f>
        <v>Р</v>
      </c>
      <c r="H189" s="65" t="str">
        <f>VLOOKUP(H$11,[1]Графік!$A$5:$C$32,3,0)</f>
        <v>ВВ</v>
      </c>
      <c r="I189" s="65" t="str">
        <f>VLOOKUP(I$11,[1]Графік!$A$5:$C$32,3,0)</f>
        <v>ВВ</v>
      </c>
      <c r="J189" s="65" t="str">
        <f>VLOOKUP(J$11,[1]Графік!$A$5:$C$32,3,0)</f>
        <v>Р</v>
      </c>
      <c r="K189" s="65" t="str">
        <f>VLOOKUP(K$11,[1]Графік!$A$5:$C$32,3,0)</f>
        <v>Р</v>
      </c>
      <c r="L189" s="65" t="str">
        <f>VLOOKUP(L$11,[1]Графік!$A$5:$C$32,3,0)</f>
        <v>Р</v>
      </c>
      <c r="M189" s="65" t="str">
        <f>VLOOKUP(M$11,[1]Графік!$A$5:$C$32,3,0)</f>
        <v>Р</v>
      </c>
      <c r="N189" s="65" t="str">
        <f>VLOOKUP(N$11,[1]Графік!$A$5:$C$32,3,0)</f>
        <v>ВВ</v>
      </c>
      <c r="O189" s="65" t="str">
        <f>VLOOKUP(O$11,[1]Графік!$A$5:$C$32,3,0)</f>
        <v>ВВ</v>
      </c>
      <c r="P189" s="65" t="str">
        <f>VLOOKUP(P$11,[1]Графік!$A$5:$C$32,3,0)</f>
        <v>Р</v>
      </c>
      <c r="Q189" s="65" t="str">
        <f>VLOOKUP(Q$11,[1]Графік!$A$5:$C$32,3,0)</f>
        <v>Р</v>
      </c>
      <c r="R189" s="65" t="str">
        <f>VLOOKUP(R$11,[1]Графік!$A$5:$C$32,3,0)</f>
        <v>Р</v>
      </c>
      <c r="S189" s="65" t="str">
        <f>VLOOKUP(S$11,[1]Графік!$A$5:$C$32,3,0)</f>
        <v>Р</v>
      </c>
      <c r="T189" s="65" t="str">
        <f>VLOOKUP(T$11,[1]Графік!$A$5:$C$32,3,0)</f>
        <v>ВВ</v>
      </c>
      <c r="U189" s="65" t="str">
        <f>VLOOKUP(U$11,[1]Графік!$A$5:$C$32,3,0)</f>
        <v>ВВ</v>
      </c>
      <c r="V189" s="65" t="str">
        <f>VLOOKUP(V$11,[1]Графік!$A$5:$C$32,3,0)</f>
        <v>Р</v>
      </c>
      <c r="W189" s="65" t="str">
        <f>VLOOKUP(W$11,[1]Графік!$A$5:$C$32,3,0)</f>
        <v>Р</v>
      </c>
      <c r="X189" s="65" t="str">
        <f>VLOOKUP(X$11,[1]Графік!$A$5:$C$32,3,0)</f>
        <v>Р</v>
      </c>
      <c r="Y189" s="65" t="str">
        <f>VLOOKUP(Y$11,[1]Графік!$A$5:$C$32,3,0)</f>
        <v>Р</v>
      </c>
      <c r="Z189" s="65" t="str">
        <f>VLOOKUP(Z$11,[1]Графік!$A$5:$C$32,3,0)</f>
        <v>ВВ</v>
      </c>
      <c r="AA189" s="65" t="str">
        <f>VLOOKUP(AA$11,[1]Графік!$A$5:$C$32,3,0)</f>
        <v>ВВ</v>
      </c>
      <c r="AB189" s="65" t="str">
        <f>VLOOKUP(AB$11,[1]Графік!$A$5:$C$32,3,0)</f>
        <v>Р</v>
      </c>
      <c r="AC189" s="65" t="str">
        <f>VLOOKUP(AC$11,[1]Графік!$A$5:$C$32,3,0)</f>
        <v>Р</v>
      </c>
      <c r="AD189" s="65" t="str">
        <f>VLOOKUP(AD$11,[1]Графік!$A$5:$C$32,3,0)</f>
        <v>Р</v>
      </c>
      <c r="AE189" s="65" t="str">
        <f>VLOOKUP(AE$11,[1]Графік!$A$5:$C$32,3,0)</f>
        <v>Р</v>
      </c>
      <c r="AF189" s="65" t="str">
        <f>VLOOKUP(AF$11,[1]Графік!$A$5:$C$32,3,0)</f>
        <v>ВВ</v>
      </c>
      <c r="AG189" s="65" t="str">
        <f>VLOOKUP(AG$11,[1]Графік!$A$5:$C$32,3,0)</f>
        <v>ВВ</v>
      </c>
      <c r="AH189" s="65"/>
      <c r="AI189" s="65"/>
      <c r="AJ189" s="66"/>
      <c r="AK189" s="162">
        <f ca="1">SUMIF($F189:$AJ192,"Р",$F190:$AJ190)</f>
        <v>144</v>
      </c>
      <c r="AL189" s="156">
        <f ca="1">SUMIF($F191:$AJ192,"НУ",$F192:$AJ192)</f>
        <v>0</v>
      </c>
      <c r="AM189" s="127">
        <f ca="1">SUMIF(F189:AJ192,"РВ",F190:AJ190)</f>
        <v>0</v>
      </c>
      <c r="AN189" s="130">
        <f ca="1">AK189+AL189+AM189</f>
        <v>144</v>
      </c>
      <c r="AO189" s="133">
        <f ca="1">AK189/8</f>
        <v>18</v>
      </c>
      <c r="AP189" s="136">
        <f>COUNTIF($F189:$AJ192,"=ВВ")</f>
        <v>10</v>
      </c>
      <c r="AQ189" s="136">
        <f>COUNTIF($F189:$AJ192,"=В")</f>
        <v>0</v>
      </c>
      <c r="AR189" s="124">
        <f>COUNTIF($F189:$AJ192,"=НА")</f>
        <v>0</v>
      </c>
      <c r="AS189" s="124">
        <f>COUNTIF(F189:AJ192,"=ТН")</f>
        <v>0</v>
      </c>
      <c r="AT189" s="124">
        <f>COUNTIF($F189:$AJ192,"=ВД")</f>
        <v>0</v>
      </c>
      <c r="AU189" s="124">
        <f>COUNTIF($F189:$AJ192,"=ВП")</f>
        <v>0</v>
      </c>
      <c r="AV189" s="124">
        <f>COUNTIF($F189:$AJ192,"=ДД")</f>
        <v>0</v>
      </c>
      <c r="AW189" s="124">
        <f>COUNTIF($F189:$AJ192,"=П")</f>
        <v>0</v>
      </c>
      <c r="AX189" s="124">
        <f>COUNTIF($F189:$AJ192,"=ПР")</f>
        <v>0</v>
      </c>
      <c r="AY189" s="95">
        <f>COUNTIF($F189:$AJ192,"=І")</f>
        <v>0</v>
      </c>
      <c r="AZ189" s="95">
        <f>COUNTIF($F189:$AJ192,"=НЗ")</f>
        <v>0</v>
      </c>
      <c r="BA189" s="97" t="str">
        <f>IF(C189&gt;1,[1]Графік!$D$36,"")</f>
        <v/>
      </c>
    </row>
    <row r="190" spans="1:53" ht="12.75" customHeight="1" x14ac:dyDescent="0.25">
      <c r="A190" s="141"/>
      <c r="B190" s="144"/>
      <c r="C190" s="147"/>
      <c r="D190" s="150"/>
      <c r="E190" s="51"/>
      <c r="F190" s="38">
        <f t="shared" ref="F190:AG190" si="88">IF(F189="Р",8,"")</f>
        <v>8</v>
      </c>
      <c r="G190" s="39">
        <f t="shared" si="88"/>
        <v>8</v>
      </c>
      <c r="H190" s="70" t="str">
        <f t="shared" si="88"/>
        <v/>
      </c>
      <c r="I190" s="70" t="str">
        <f t="shared" si="88"/>
        <v/>
      </c>
      <c r="J190" s="70">
        <f t="shared" si="88"/>
        <v>8</v>
      </c>
      <c r="K190" s="70">
        <f t="shared" si="88"/>
        <v>8</v>
      </c>
      <c r="L190" s="70">
        <f t="shared" si="88"/>
        <v>8</v>
      </c>
      <c r="M190" s="70">
        <f t="shared" si="88"/>
        <v>8</v>
      </c>
      <c r="N190" s="70" t="str">
        <f t="shared" si="88"/>
        <v/>
      </c>
      <c r="O190" s="70" t="str">
        <f t="shared" si="88"/>
        <v/>
      </c>
      <c r="P190" s="70">
        <f t="shared" si="88"/>
        <v>8</v>
      </c>
      <c r="Q190" s="70">
        <f t="shared" si="88"/>
        <v>8</v>
      </c>
      <c r="R190" s="70">
        <f t="shared" si="88"/>
        <v>8</v>
      </c>
      <c r="S190" s="70">
        <f t="shared" si="88"/>
        <v>8</v>
      </c>
      <c r="T190" s="70" t="str">
        <f t="shared" si="88"/>
        <v/>
      </c>
      <c r="U190" s="70" t="str">
        <f t="shared" si="88"/>
        <v/>
      </c>
      <c r="V190" s="70">
        <f t="shared" si="88"/>
        <v>8</v>
      </c>
      <c r="W190" s="70">
        <f t="shared" si="88"/>
        <v>8</v>
      </c>
      <c r="X190" s="70">
        <f t="shared" si="88"/>
        <v>8</v>
      </c>
      <c r="Y190" s="70">
        <f t="shared" si="88"/>
        <v>8</v>
      </c>
      <c r="Z190" s="70" t="str">
        <f t="shared" si="88"/>
        <v/>
      </c>
      <c r="AA190" s="70" t="str">
        <f t="shared" si="88"/>
        <v/>
      </c>
      <c r="AB190" s="70">
        <f t="shared" si="88"/>
        <v>8</v>
      </c>
      <c r="AC190" s="70">
        <f t="shared" si="88"/>
        <v>8</v>
      </c>
      <c r="AD190" s="70">
        <f t="shared" si="88"/>
        <v>8</v>
      </c>
      <c r="AE190" s="70">
        <f t="shared" si="88"/>
        <v>8</v>
      </c>
      <c r="AF190" s="70" t="str">
        <f t="shared" si="88"/>
        <v/>
      </c>
      <c r="AG190" s="70" t="str">
        <f t="shared" si="88"/>
        <v/>
      </c>
      <c r="AH190" s="39"/>
      <c r="AI190" s="39"/>
      <c r="AJ190" s="40"/>
      <c r="AK190" s="162"/>
      <c r="AL190" s="156"/>
      <c r="AM190" s="127"/>
      <c r="AN190" s="130"/>
      <c r="AO190" s="133"/>
      <c r="AP190" s="136"/>
      <c r="AQ190" s="136"/>
      <c r="AR190" s="124"/>
      <c r="AS190" s="124"/>
      <c r="AT190" s="124"/>
      <c r="AU190" s="124"/>
      <c r="AV190" s="124"/>
      <c r="AW190" s="124"/>
      <c r="AX190" s="124"/>
      <c r="AY190" s="95"/>
      <c r="AZ190" s="95"/>
      <c r="BA190" s="98"/>
    </row>
    <row r="191" spans="1:53" ht="12.75" customHeight="1" x14ac:dyDescent="0.25">
      <c r="A191" s="141"/>
      <c r="B191" s="144"/>
      <c r="C191" s="147"/>
      <c r="D191" s="150"/>
      <c r="E191" s="51"/>
      <c r="F191" s="43" t="str">
        <f t="shared" ref="F191:AG191" si="89">IF(F192&gt;0,"НУ","")</f>
        <v/>
      </c>
      <c r="G191" s="43" t="str">
        <f t="shared" si="89"/>
        <v/>
      </c>
      <c r="H191" s="43" t="str">
        <f t="shared" si="89"/>
        <v/>
      </c>
      <c r="I191" s="43" t="str">
        <f t="shared" si="89"/>
        <v/>
      </c>
      <c r="J191" s="43" t="str">
        <f t="shared" si="89"/>
        <v/>
      </c>
      <c r="K191" s="43" t="str">
        <f t="shared" si="89"/>
        <v/>
      </c>
      <c r="L191" s="43" t="str">
        <f t="shared" si="89"/>
        <v/>
      </c>
      <c r="M191" s="43" t="str">
        <f t="shared" si="89"/>
        <v/>
      </c>
      <c r="N191" s="43" t="str">
        <f t="shared" si="89"/>
        <v/>
      </c>
      <c r="O191" s="43" t="str">
        <f t="shared" si="89"/>
        <v/>
      </c>
      <c r="P191" s="43" t="str">
        <f t="shared" si="89"/>
        <v/>
      </c>
      <c r="Q191" s="43" t="str">
        <f t="shared" si="89"/>
        <v/>
      </c>
      <c r="R191" s="43" t="str">
        <f t="shared" si="89"/>
        <v/>
      </c>
      <c r="S191" s="43" t="str">
        <f t="shared" si="89"/>
        <v/>
      </c>
      <c r="T191" s="43" t="str">
        <f t="shared" si="89"/>
        <v/>
      </c>
      <c r="U191" s="43" t="str">
        <f t="shared" si="89"/>
        <v/>
      </c>
      <c r="V191" s="43" t="str">
        <f t="shared" si="89"/>
        <v/>
      </c>
      <c r="W191" s="43" t="str">
        <f t="shared" si="89"/>
        <v/>
      </c>
      <c r="X191" s="43" t="str">
        <f t="shared" si="89"/>
        <v/>
      </c>
      <c r="Y191" s="43" t="str">
        <f t="shared" si="89"/>
        <v/>
      </c>
      <c r="Z191" s="43" t="str">
        <f t="shared" si="89"/>
        <v/>
      </c>
      <c r="AA191" s="43" t="str">
        <f t="shared" si="89"/>
        <v/>
      </c>
      <c r="AB191" s="43" t="str">
        <f t="shared" si="89"/>
        <v/>
      </c>
      <c r="AC191" s="43" t="str">
        <f t="shared" si="89"/>
        <v/>
      </c>
      <c r="AD191" s="43" t="str">
        <f t="shared" si="89"/>
        <v/>
      </c>
      <c r="AE191" s="43" t="str">
        <f t="shared" si="89"/>
        <v/>
      </c>
      <c r="AF191" s="43" t="str">
        <f t="shared" si="89"/>
        <v/>
      </c>
      <c r="AG191" s="43" t="str">
        <f t="shared" si="89"/>
        <v/>
      </c>
      <c r="AH191" s="43"/>
      <c r="AI191" s="43"/>
      <c r="AJ191" s="71"/>
      <c r="AK191" s="162"/>
      <c r="AL191" s="156"/>
      <c r="AM191" s="127"/>
      <c r="AN191" s="130"/>
      <c r="AO191" s="133"/>
      <c r="AP191" s="136"/>
      <c r="AQ191" s="136"/>
      <c r="AR191" s="124"/>
      <c r="AS191" s="124"/>
      <c r="AT191" s="124"/>
      <c r="AU191" s="124"/>
      <c r="AV191" s="124"/>
      <c r="AW191" s="124"/>
      <c r="AX191" s="124"/>
      <c r="AY191" s="95"/>
      <c r="AZ191" s="95"/>
      <c r="BA191" s="98"/>
    </row>
    <row r="192" spans="1:53" ht="13.5" customHeight="1" thickBot="1" x14ac:dyDescent="0.3">
      <c r="A192" s="142"/>
      <c r="B192" s="145"/>
      <c r="C192" s="148"/>
      <c r="D192" s="151"/>
      <c r="E192" s="52"/>
      <c r="F192" s="47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9"/>
      <c r="AK192" s="163"/>
      <c r="AL192" s="157"/>
      <c r="AM192" s="128"/>
      <c r="AN192" s="131"/>
      <c r="AO192" s="134"/>
      <c r="AP192" s="137"/>
      <c r="AQ192" s="137"/>
      <c r="AR192" s="125"/>
      <c r="AS192" s="125"/>
      <c r="AT192" s="125"/>
      <c r="AU192" s="125"/>
      <c r="AV192" s="125"/>
      <c r="AW192" s="125"/>
      <c r="AX192" s="125"/>
      <c r="AY192" s="96"/>
      <c r="AZ192" s="96"/>
      <c r="BA192" s="99"/>
    </row>
    <row r="193" spans="1:53" ht="12.75" customHeight="1" x14ac:dyDescent="0.25">
      <c r="A193" s="140">
        <v>46</v>
      </c>
      <c r="B193" s="143" t="str">
        <f>IFERROR(VLOOKUP($C193,[1]Списки!$A$1:$C$3999,2,0),"")</f>
        <v/>
      </c>
      <c r="C193" s="146"/>
      <c r="D193" s="149" t="str">
        <f>IFERROR(VLOOKUP($C193,[1]Списки!$A$1:$C$3999,3,0),"")</f>
        <v/>
      </c>
      <c r="E193" s="50"/>
      <c r="F193" s="34" t="str">
        <f>VLOOKUP(F$11,[1]Графік!$A$5:$C$32,3,0)</f>
        <v>Р</v>
      </c>
      <c r="G193" s="65" t="str">
        <f>VLOOKUP(G$11,[1]Графік!$A$5:$C$32,3,0)</f>
        <v>Р</v>
      </c>
      <c r="H193" s="65" t="str">
        <f>VLOOKUP(H$11,[1]Графік!$A$5:$C$32,3,0)</f>
        <v>ВВ</v>
      </c>
      <c r="I193" s="65" t="str">
        <f>VLOOKUP(I$11,[1]Графік!$A$5:$C$32,3,0)</f>
        <v>ВВ</v>
      </c>
      <c r="J193" s="65" t="str">
        <f>VLOOKUP(J$11,[1]Графік!$A$5:$C$32,3,0)</f>
        <v>Р</v>
      </c>
      <c r="K193" s="65" t="str">
        <f>VLOOKUP(K$11,[1]Графік!$A$5:$C$32,3,0)</f>
        <v>Р</v>
      </c>
      <c r="L193" s="65" t="str">
        <f>VLOOKUP(L$11,[1]Графік!$A$5:$C$32,3,0)</f>
        <v>Р</v>
      </c>
      <c r="M193" s="65" t="str">
        <f>VLOOKUP(M$11,[1]Графік!$A$5:$C$32,3,0)</f>
        <v>Р</v>
      </c>
      <c r="N193" s="65" t="str">
        <f>VLOOKUP(N$11,[1]Графік!$A$5:$C$32,3,0)</f>
        <v>ВВ</v>
      </c>
      <c r="O193" s="65" t="str">
        <f>VLOOKUP(O$11,[1]Графік!$A$5:$C$32,3,0)</f>
        <v>ВВ</v>
      </c>
      <c r="P193" s="65" t="str">
        <f>VLOOKUP(P$11,[1]Графік!$A$5:$C$32,3,0)</f>
        <v>Р</v>
      </c>
      <c r="Q193" s="65" t="str">
        <f>VLOOKUP(Q$11,[1]Графік!$A$5:$C$32,3,0)</f>
        <v>Р</v>
      </c>
      <c r="R193" s="65" t="str">
        <f>VLOOKUP(R$11,[1]Графік!$A$5:$C$32,3,0)</f>
        <v>Р</v>
      </c>
      <c r="S193" s="65" t="str">
        <f>VLOOKUP(S$11,[1]Графік!$A$5:$C$32,3,0)</f>
        <v>Р</v>
      </c>
      <c r="T193" s="65" t="str">
        <f>VLOOKUP(T$11,[1]Графік!$A$5:$C$32,3,0)</f>
        <v>ВВ</v>
      </c>
      <c r="U193" s="65" t="str">
        <f>VLOOKUP(U$11,[1]Графік!$A$5:$C$32,3,0)</f>
        <v>ВВ</v>
      </c>
      <c r="V193" s="65" t="str">
        <f>VLOOKUP(V$11,[1]Графік!$A$5:$C$32,3,0)</f>
        <v>Р</v>
      </c>
      <c r="W193" s="65" t="str">
        <f>VLOOKUP(W$11,[1]Графік!$A$5:$C$32,3,0)</f>
        <v>Р</v>
      </c>
      <c r="X193" s="65" t="str">
        <f>VLOOKUP(X$11,[1]Графік!$A$5:$C$32,3,0)</f>
        <v>Р</v>
      </c>
      <c r="Y193" s="65" t="str">
        <f>VLOOKUP(Y$11,[1]Графік!$A$5:$C$32,3,0)</f>
        <v>Р</v>
      </c>
      <c r="Z193" s="65" t="str">
        <f>VLOOKUP(Z$11,[1]Графік!$A$5:$C$32,3,0)</f>
        <v>ВВ</v>
      </c>
      <c r="AA193" s="65" t="str">
        <f>VLOOKUP(AA$11,[1]Графік!$A$5:$C$32,3,0)</f>
        <v>ВВ</v>
      </c>
      <c r="AB193" s="65" t="str">
        <f>VLOOKUP(AB$11,[1]Графік!$A$5:$C$32,3,0)</f>
        <v>Р</v>
      </c>
      <c r="AC193" s="65" t="str">
        <f>VLOOKUP(AC$11,[1]Графік!$A$5:$C$32,3,0)</f>
        <v>Р</v>
      </c>
      <c r="AD193" s="65" t="str">
        <f>VLOOKUP(AD$11,[1]Графік!$A$5:$C$32,3,0)</f>
        <v>Р</v>
      </c>
      <c r="AE193" s="65" t="str">
        <f>VLOOKUP(AE$11,[1]Графік!$A$5:$C$32,3,0)</f>
        <v>Р</v>
      </c>
      <c r="AF193" s="65" t="str">
        <f>VLOOKUP(AF$11,[1]Графік!$A$5:$C$32,3,0)</f>
        <v>ВВ</v>
      </c>
      <c r="AG193" s="65" t="str">
        <f>VLOOKUP(AG$11,[1]Графік!$A$5:$C$32,3,0)</f>
        <v>ВВ</v>
      </c>
      <c r="AH193" s="65"/>
      <c r="AI193" s="65"/>
      <c r="AJ193" s="66"/>
      <c r="AK193" s="162">
        <f ca="1">SUMIF($F193:$AJ196,"Р",$F194:$AJ194)</f>
        <v>144</v>
      </c>
      <c r="AL193" s="156">
        <f ca="1">SUMIF($F195:$AJ196,"НУ",$F196:$AJ196)</f>
        <v>0</v>
      </c>
      <c r="AM193" s="127">
        <f ca="1">SUMIF(F193:AJ196,"РВ",F194:AJ194)</f>
        <v>0</v>
      </c>
      <c r="AN193" s="130">
        <f ca="1">AK193+AL193+AM193</f>
        <v>144</v>
      </c>
      <c r="AO193" s="133">
        <f ca="1">AK193/8</f>
        <v>18</v>
      </c>
      <c r="AP193" s="136">
        <f>COUNTIF($F193:$AJ196,"=ВВ")</f>
        <v>10</v>
      </c>
      <c r="AQ193" s="136">
        <f>COUNTIF($F193:$AJ196,"=В")</f>
        <v>0</v>
      </c>
      <c r="AR193" s="124">
        <f>COUNTIF($F193:$AJ196,"=НА")</f>
        <v>0</v>
      </c>
      <c r="AS193" s="124">
        <f>COUNTIF(F193:AJ196,"=ТН")</f>
        <v>0</v>
      </c>
      <c r="AT193" s="124">
        <f>COUNTIF($F193:$AJ196,"=ВД")</f>
        <v>0</v>
      </c>
      <c r="AU193" s="124">
        <f>COUNTIF($F193:$AJ196,"=ВП")</f>
        <v>0</v>
      </c>
      <c r="AV193" s="124">
        <f>COUNTIF($F193:$AJ196,"=ДД")</f>
        <v>0</v>
      </c>
      <c r="AW193" s="124">
        <f>COUNTIF($F193:$AJ196,"=П")</f>
        <v>0</v>
      </c>
      <c r="AX193" s="124">
        <f>COUNTIF($F193:$AJ196,"=ПР")</f>
        <v>0</v>
      </c>
      <c r="AY193" s="95">
        <f>COUNTIF($F193:$AJ196,"=І")</f>
        <v>0</v>
      </c>
      <c r="AZ193" s="95">
        <f>COUNTIF($F193:$AJ196,"=НЗ")</f>
        <v>0</v>
      </c>
      <c r="BA193" s="97" t="str">
        <f>IF(C193&gt;1,[1]Графік!$D$36,"")</f>
        <v/>
      </c>
    </row>
    <row r="194" spans="1:53" ht="12.75" customHeight="1" x14ac:dyDescent="0.25">
      <c r="A194" s="141"/>
      <c r="B194" s="144"/>
      <c r="C194" s="147"/>
      <c r="D194" s="150"/>
      <c r="E194" s="51"/>
      <c r="F194" s="38">
        <f t="shared" ref="F194:AG194" si="90">IF(F193="Р",8,"")</f>
        <v>8</v>
      </c>
      <c r="G194" s="39">
        <f t="shared" si="90"/>
        <v>8</v>
      </c>
      <c r="H194" s="70" t="str">
        <f t="shared" si="90"/>
        <v/>
      </c>
      <c r="I194" s="70" t="str">
        <f t="shared" si="90"/>
        <v/>
      </c>
      <c r="J194" s="70">
        <f t="shared" si="90"/>
        <v>8</v>
      </c>
      <c r="K194" s="70">
        <f t="shared" si="90"/>
        <v>8</v>
      </c>
      <c r="L194" s="70">
        <f t="shared" si="90"/>
        <v>8</v>
      </c>
      <c r="M194" s="70">
        <f t="shared" si="90"/>
        <v>8</v>
      </c>
      <c r="N194" s="70" t="str">
        <f t="shared" si="90"/>
        <v/>
      </c>
      <c r="O194" s="70" t="str">
        <f t="shared" si="90"/>
        <v/>
      </c>
      <c r="P194" s="70">
        <f t="shared" si="90"/>
        <v>8</v>
      </c>
      <c r="Q194" s="70">
        <f t="shared" si="90"/>
        <v>8</v>
      </c>
      <c r="R194" s="70">
        <f t="shared" si="90"/>
        <v>8</v>
      </c>
      <c r="S194" s="70">
        <f t="shared" si="90"/>
        <v>8</v>
      </c>
      <c r="T194" s="70" t="str">
        <f t="shared" si="90"/>
        <v/>
      </c>
      <c r="U194" s="70" t="str">
        <f t="shared" si="90"/>
        <v/>
      </c>
      <c r="V194" s="70">
        <f t="shared" si="90"/>
        <v>8</v>
      </c>
      <c r="W194" s="70">
        <f t="shared" si="90"/>
        <v>8</v>
      </c>
      <c r="X194" s="70">
        <f t="shared" si="90"/>
        <v>8</v>
      </c>
      <c r="Y194" s="70">
        <f t="shared" si="90"/>
        <v>8</v>
      </c>
      <c r="Z194" s="70" t="str">
        <f t="shared" si="90"/>
        <v/>
      </c>
      <c r="AA194" s="70" t="str">
        <f t="shared" si="90"/>
        <v/>
      </c>
      <c r="AB194" s="70">
        <f t="shared" si="90"/>
        <v>8</v>
      </c>
      <c r="AC194" s="70">
        <f t="shared" si="90"/>
        <v>8</v>
      </c>
      <c r="AD194" s="70">
        <f t="shared" si="90"/>
        <v>8</v>
      </c>
      <c r="AE194" s="70">
        <f t="shared" si="90"/>
        <v>8</v>
      </c>
      <c r="AF194" s="70" t="str">
        <f t="shared" si="90"/>
        <v/>
      </c>
      <c r="AG194" s="70" t="str">
        <f t="shared" si="90"/>
        <v/>
      </c>
      <c r="AH194" s="39"/>
      <c r="AI194" s="39"/>
      <c r="AJ194" s="40"/>
      <c r="AK194" s="162"/>
      <c r="AL194" s="156"/>
      <c r="AM194" s="127"/>
      <c r="AN194" s="130"/>
      <c r="AO194" s="133"/>
      <c r="AP194" s="136"/>
      <c r="AQ194" s="136"/>
      <c r="AR194" s="124"/>
      <c r="AS194" s="124"/>
      <c r="AT194" s="124"/>
      <c r="AU194" s="124"/>
      <c r="AV194" s="124"/>
      <c r="AW194" s="124"/>
      <c r="AX194" s="124"/>
      <c r="AY194" s="95"/>
      <c r="AZ194" s="95"/>
      <c r="BA194" s="98"/>
    </row>
    <row r="195" spans="1:53" ht="12.75" customHeight="1" x14ac:dyDescent="0.25">
      <c r="A195" s="141"/>
      <c r="B195" s="144"/>
      <c r="C195" s="147"/>
      <c r="D195" s="150"/>
      <c r="E195" s="51"/>
      <c r="F195" s="43" t="str">
        <f t="shared" ref="F195:AG195" si="91">IF(F196&gt;0,"НУ","")</f>
        <v/>
      </c>
      <c r="G195" s="43" t="str">
        <f t="shared" si="91"/>
        <v/>
      </c>
      <c r="H195" s="43" t="str">
        <f t="shared" si="91"/>
        <v/>
      </c>
      <c r="I195" s="43" t="str">
        <f t="shared" si="91"/>
        <v/>
      </c>
      <c r="J195" s="43" t="str">
        <f t="shared" si="91"/>
        <v/>
      </c>
      <c r="K195" s="43" t="str">
        <f t="shared" si="91"/>
        <v/>
      </c>
      <c r="L195" s="43" t="str">
        <f t="shared" si="91"/>
        <v/>
      </c>
      <c r="M195" s="43" t="str">
        <f t="shared" si="91"/>
        <v/>
      </c>
      <c r="N195" s="43" t="str">
        <f t="shared" si="91"/>
        <v/>
      </c>
      <c r="O195" s="43" t="str">
        <f t="shared" si="91"/>
        <v/>
      </c>
      <c r="P195" s="43" t="str">
        <f t="shared" si="91"/>
        <v/>
      </c>
      <c r="Q195" s="43" t="str">
        <f t="shared" si="91"/>
        <v/>
      </c>
      <c r="R195" s="43" t="str">
        <f t="shared" si="91"/>
        <v/>
      </c>
      <c r="S195" s="43" t="str">
        <f t="shared" si="91"/>
        <v/>
      </c>
      <c r="T195" s="43" t="str">
        <f t="shared" si="91"/>
        <v/>
      </c>
      <c r="U195" s="43" t="str">
        <f t="shared" si="91"/>
        <v/>
      </c>
      <c r="V195" s="43" t="str">
        <f t="shared" si="91"/>
        <v/>
      </c>
      <c r="W195" s="43" t="str">
        <f t="shared" si="91"/>
        <v/>
      </c>
      <c r="X195" s="43" t="str">
        <f t="shared" si="91"/>
        <v/>
      </c>
      <c r="Y195" s="43" t="str">
        <f t="shared" si="91"/>
        <v/>
      </c>
      <c r="Z195" s="43" t="str">
        <f t="shared" si="91"/>
        <v/>
      </c>
      <c r="AA195" s="43" t="str">
        <f t="shared" si="91"/>
        <v/>
      </c>
      <c r="AB195" s="43" t="str">
        <f t="shared" si="91"/>
        <v/>
      </c>
      <c r="AC195" s="43" t="str">
        <f t="shared" si="91"/>
        <v/>
      </c>
      <c r="AD195" s="43" t="str">
        <f t="shared" si="91"/>
        <v/>
      </c>
      <c r="AE195" s="43" t="str">
        <f t="shared" si="91"/>
        <v/>
      </c>
      <c r="AF195" s="43" t="str">
        <f t="shared" si="91"/>
        <v/>
      </c>
      <c r="AG195" s="43" t="str">
        <f t="shared" si="91"/>
        <v/>
      </c>
      <c r="AH195" s="43"/>
      <c r="AI195" s="43"/>
      <c r="AJ195" s="71"/>
      <c r="AK195" s="162"/>
      <c r="AL195" s="156"/>
      <c r="AM195" s="127"/>
      <c r="AN195" s="130"/>
      <c r="AO195" s="133"/>
      <c r="AP195" s="136"/>
      <c r="AQ195" s="136"/>
      <c r="AR195" s="124"/>
      <c r="AS195" s="124"/>
      <c r="AT195" s="124"/>
      <c r="AU195" s="124"/>
      <c r="AV195" s="124"/>
      <c r="AW195" s="124"/>
      <c r="AX195" s="124"/>
      <c r="AY195" s="95"/>
      <c r="AZ195" s="95"/>
      <c r="BA195" s="98"/>
    </row>
    <row r="196" spans="1:53" ht="13.5" customHeight="1" thickBot="1" x14ac:dyDescent="0.3">
      <c r="A196" s="142"/>
      <c r="B196" s="145"/>
      <c r="C196" s="148"/>
      <c r="D196" s="151"/>
      <c r="E196" s="52"/>
      <c r="F196" s="47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9"/>
      <c r="AK196" s="163"/>
      <c r="AL196" s="157"/>
      <c r="AM196" s="128"/>
      <c r="AN196" s="131"/>
      <c r="AO196" s="134"/>
      <c r="AP196" s="137"/>
      <c r="AQ196" s="137"/>
      <c r="AR196" s="125"/>
      <c r="AS196" s="125"/>
      <c r="AT196" s="125"/>
      <c r="AU196" s="125"/>
      <c r="AV196" s="125"/>
      <c r="AW196" s="125"/>
      <c r="AX196" s="125"/>
      <c r="AY196" s="96"/>
      <c r="AZ196" s="96"/>
      <c r="BA196" s="99"/>
    </row>
    <row r="197" spans="1:53" ht="12.75" customHeight="1" x14ac:dyDescent="0.25">
      <c r="A197" s="140">
        <v>47</v>
      </c>
      <c r="B197" s="143" t="str">
        <f>IFERROR(VLOOKUP($C197,[1]Списки!$A$1:$C$3999,2,0),"")</f>
        <v/>
      </c>
      <c r="C197" s="146"/>
      <c r="D197" s="149" t="str">
        <f>IFERROR(VLOOKUP($C197,[1]Списки!$A$1:$C$3999,3,0),"")</f>
        <v/>
      </c>
      <c r="E197" s="50"/>
      <c r="F197" s="34" t="str">
        <f>VLOOKUP(F$11,[1]Графік!$A$5:$C$32,3,0)</f>
        <v>Р</v>
      </c>
      <c r="G197" s="65" t="str">
        <f>VLOOKUP(G$11,[1]Графік!$A$5:$C$32,3,0)</f>
        <v>Р</v>
      </c>
      <c r="H197" s="65" t="str">
        <f>VLOOKUP(H$11,[1]Графік!$A$5:$C$32,3,0)</f>
        <v>ВВ</v>
      </c>
      <c r="I197" s="65" t="str">
        <f>VLOOKUP(I$11,[1]Графік!$A$5:$C$32,3,0)</f>
        <v>ВВ</v>
      </c>
      <c r="J197" s="65" t="str">
        <f>VLOOKUP(J$11,[1]Графік!$A$5:$C$32,3,0)</f>
        <v>Р</v>
      </c>
      <c r="K197" s="65" t="str">
        <f>VLOOKUP(K$11,[1]Графік!$A$5:$C$32,3,0)</f>
        <v>Р</v>
      </c>
      <c r="L197" s="65" t="str">
        <f>VLOOKUP(L$11,[1]Графік!$A$5:$C$32,3,0)</f>
        <v>Р</v>
      </c>
      <c r="M197" s="65" t="str">
        <f>VLOOKUP(M$11,[1]Графік!$A$5:$C$32,3,0)</f>
        <v>Р</v>
      </c>
      <c r="N197" s="65" t="str">
        <f>VLOOKUP(N$11,[1]Графік!$A$5:$C$32,3,0)</f>
        <v>ВВ</v>
      </c>
      <c r="O197" s="65" t="str">
        <f>VLOOKUP(O$11,[1]Графік!$A$5:$C$32,3,0)</f>
        <v>ВВ</v>
      </c>
      <c r="P197" s="65" t="str">
        <f>VLOOKUP(P$11,[1]Графік!$A$5:$C$32,3,0)</f>
        <v>Р</v>
      </c>
      <c r="Q197" s="65" t="str">
        <f>VLOOKUP(Q$11,[1]Графік!$A$5:$C$32,3,0)</f>
        <v>Р</v>
      </c>
      <c r="R197" s="65" t="str">
        <f>VLOOKUP(R$11,[1]Графік!$A$5:$C$32,3,0)</f>
        <v>Р</v>
      </c>
      <c r="S197" s="65" t="str">
        <f>VLOOKUP(S$11,[1]Графік!$A$5:$C$32,3,0)</f>
        <v>Р</v>
      </c>
      <c r="T197" s="65" t="str">
        <f>VLOOKUP(T$11,[1]Графік!$A$5:$C$32,3,0)</f>
        <v>ВВ</v>
      </c>
      <c r="U197" s="65" t="str">
        <f>VLOOKUP(U$11,[1]Графік!$A$5:$C$32,3,0)</f>
        <v>ВВ</v>
      </c>
      <c r="V197" s="65" t="str">
        <f>VLOOKUP(V$11,[1]Графік!$A$5:$C$32,3,0)</f>
        <v>Р</v>
      </c>
      <c r="W197" s="65" t="str">
        <f>VLOOKUP(W$11,[1]Графік!$A$5:$C$32,3,0)</f>
        <v>Р</v>
      </c>
      <c r="X197" s="65" t="str">
        <f>VLOOKUP(X$11,[1]Графік!$A$5:$C$32,3,0)</f>
        <v>Р</v>
      </c>
      <c r="Y197" s="65" t="str">
        <f>VLOOKUP(Y$11,[1]Графік!$A$5:$C$32,3,0)</f>
        <v>Р</v>
      </c>
      <c r="Z197" s="65" t="str">
        <f>VLOOKUP(Z$11,[1]Графік!$A$5:$C$32,3,0)</f>
        <v>ВВ</v>
      </c>
      <c r="AA197" s="65" t="str">
        <f>VLOOKUP(AA$11,[1]Графік!$A$5:$C$32,3,0)</f>
        <v>ВВ</v>
      </c>
      <c r="AB197" s="65" t="str">
        <f>VLOOKUP(AB$11,[1]Графік!$A$5:$C$32,3,0)</f>
        <v>Р</v>
      </c>
      <c r="AC197" s="65" t="str">
        <f>VLOOKUP(AC$11,[1]Графік!$A$5:$C$32,3,0)</f>
        <v>Р</v>
      </c>
      <c r="AD197" s="65" t="str">
        <f>VLOOKUP(AD$11,[1]Графік!$A$5:$C$32,3,0)</f>
        <v>Р</v>
      </c>
      <c r="AE197" s="65" t="str">
        <f>VLOOKUP(AE$11,[1]Графік!$A$5:$C$32,3,0)</f>
        <v>Р</v>
      </c>
      <c r="AF197" s="65" t="str">
        <f>VLOOKUP(AF$11,[1]Графік!$A$5:$C$32,3,0)</f>
        <v>ВВ</v>
      </c>
      <c r="AG197" s="65" t="str">
        <f>VLOOKUP(AG$11,[1]Графік!$A$5:$C$32,3,0)</f>
        <v>ВВ</v>
      </c>
      <c r="AH197" s="65"/>
      <c r="AI197" s="65"/>
      <c r="AJ197" s="66"/>
      <c r="AK197" s="162">
        <f ca="1">SUMIF($F197:$AJ200,"Р",$F198:$AJ198)</f>
        <v>144</v>
      </c>
      <c r="AL197" s="156">
        <f ca="1">SUMIF($F199:$AJ200,"НУ",$F200:$AJ200)</f>
        <v>0</v>
      </c>
      <c r="AM197" s="127">
        <f ca="1">SUMIF(F197:AJ200,"РВ",F198:AJ198)</f>
        <v>0</v>
      </c>
      <c r="AN197" s="130">
        <f ca="1">AK197+AL197+AM197</f>
        <v>144</v>
      </c>
      <c r="AO197" s="133">
        <f ca="1">AK197/8</f>
        <v>18</v>
      </c>
      <c r="AP197" s="136">
        <f>COUNTIF($F197:$AJ200,"=ВВ")</f>
        <v>10</v>
      </c>
      <c r="AQ197" s="136">
        <f>COUNTIF($F197:$AJ200,"=В")</f>
        <v>0</v>
      </c>
      <c r="AR197" s="124">
        <f>COUNTIF($F197:$AJ200,"=НА")</f>
        <v>0</v>
      </c>
      <c r="AS197" s="124">
        <f>COUNTIF(F197:AJ200,"=ТН")</f>
        <v>0</v>
      </c>
      <c r="AT197" s="124">
        <f>COUNTIF($F197:$AJ200,"=ВД")</f>
        <v>0</v>
      </c>
      <c r="AU197" s="124">
        <f>COUNTIF($F197:$AJ200,"=ВП")</f>
        <v>0</v>
      </c>
      <c r="AV197" s="124">
        <f>COUNTIF($F197:$AJ200,"=ДД")</f>
        <v>0</v>
      </c>
      <c r="AW197" s="124">
        <f>COUNTIF($F197:$AJ200,"=П")</f>
        <v>0</v>
      </c>
      <c r="AX197" s="124">
        <f>COUNTIF($F197:$AJ200,"=ПР")</f>
        <v>0</v>
      </c>
      <c r="AY197" s="95">
        <f>COUNTIF($F197:$AJ200,"=І")</f>
        <v>0</v>
      </c>
      <c r="AZ197" s="95">
        <f>COUNTIF($F197:$AJ200,"=НЗ")</f>
        <v>0</v>
      </c>
      <c r="BA197" s="97" t="str">
        <f>IF(C197&gt;1,[1]Графік!$D$36,"")</f>
        <v/>
      </c>
    </row>
    <row r="198" spans="1:53" ht="12.75" customHeight="1" x14ac:dyDescent="0.25">
      <c r="A198" s="141"/>
      <c r="B198" s="144"/>
      <c r="C198" s="147"/>
      <c r="D198" s="150"/>
      <c r="E198" s="51"/>
      <c r="F198" s="38">
        <f t="shared" ref="F198:AG198" si="92">IF(F197="Р",8,"")</f>
        <v>8</v>
      </c>
      <c r="G198" s="39">
        <f t="shared" si="92"/>
        <v>8</v>
      </c>
      <c r="H198" s="70" t="str">
        <f t="shared" si="92"/>
        <v/>
      </c>
      <c r="I198" s="70" t="str">
        <f t="shared" si="92"/>
        <v/>
      </c>
      <c r="J198" s="70">
        <f t="shared" si="92"/>
        <v>8</v>
      </c>
      <c r="K198" s="70">
        <f t="shared" si="92"/>
        <v>8</v>
      </c>
      <c r="L198" s="70">
        <f t="shared" si="92"/>
        <v>8</v>
      </c>
      <c r="M198" s="70">
        <f t="shared" si="92"/>
        <v>8</v>
      </c>
      <c r="N198" s="70" t="str">
        <f t="shared" si="92"/>
        <v/>
      </c>
      <c r="O198" s="70" t="str">
        <f t="shared" si="92"/>
        <v/>
      </c>
      <c r="P198" s="70">
        <f t="shared" si="92"/>
        <v>8</v>
      </c>
      <c r="Q198" s="70">
        <f t="shared" si="92"/>
        <v>8</v>
      </c>
      <c r="R198" s="70">
        <f t="shared" si="92"/>
        <v>8</v>
      </c>
      <c r="S198" s="70">
        <f t="shared" si="92"/>
        <v>8</v>
      </c>
      <c r="T198" s="70" t="str">
        <f t="shared" si="92"/>
        <v/>
      </c>
      <c r="U198" s="70" t="str">
        <f t="shared" si="92"/>
        <v/>
      </c>
      <c r="V198" s="70">
        <f t="shared" si="92"/>
        <v>8</v>
      </c>
      <c r="W198" s="70">
        <f t="shared" si="92"/>
        <v>8</v>
      </c>
      <c r="X198" s="70">
        <f t="shared" si="92"/>
        <v>8</v>
      </c>
      <c r="Y198" s="70">
        <f t="shared" si="92"/>
        <v>8</v>
      </c>
      <c r="Z198" s="70" t="str">
        <f t="shared" si="92"/>
        <v/>
      </c>
      <c r="AA198" s="70" t="str">
        <f t="shared" si="92"/>
        <v/>
      </c>
      <c r="AB198" s="70">
        <f t="shared" si="92"/>
        <v>8</v>
      </c>
      <c r="AC198" s="70">
        <f t="shared" si="92"/>
        <v>8</v>
      </c>
      <c r="AD198" s="70">
        <f t="shared" si="92"/>
        <v>8</v>
      </c>
      <c r="AE198" s="70">
        <f t="shared" si="92"/>
        <v>8</v>
      </c>
      <c r="AF198" s="70" t="str">
        <f t="shared" si="92"/>
        <v/>
      </c>
      <c r="AG198" s="70" t="str">
        <f t="shared" si="92"/>
        <v/>
      </c>
      <c r="AH198" s="39"/>
      <c r="AI198" s="39"/>
      <c r="AJ198" s="40"/>
      <c r="AK198" s="162"/>
      <c r="AL198" s="156"/>
      <c r="AM198" s="127"/>
      <c r="AN198" s="130"/>
      <c r="AO198" s="133"/>
      <c r="AP198" s="136"/>
      <c r="AQ198" s="136"/>
      <c r="AR198" s="124"/>
      <c r="AS198" s="124"/>
      <c r="AT198" s="124"/>
      <c r="AU198" s="124"/>
      <c r="AV198" s="124"/>
      <c r="AW198" s="124"/>
      <c r="AX198" s="124"/>
      <c r="AY198" s="95"/>
      <c r="AZ198" s="95"/>
      <c r="BA198" s="98"/>
    </row>
    <row r="199" spans="1:53" ht="12.75" customHeight="1" x14ac:dyDescent="0.25">
      <c r="A199" s="141"/>
      <c r="B199" s="144"/>
      <c r="C199" s="147"/>
      <c r="D199" s="150"/>
      <c r="E199" s="51"/>
      <c r="F199" s="43" t="str">
        <f t="shared" ref="F199:AG199" si="93">IF(F200&gt;0,"НУ","")</f>
        <v/>
      </c>
      <c r="G199" s="43" t="str">
        <f t="shared" si="93"/>
        <v/>
      </c>
      <c r="H199" s="43" t="str">
        <f t="shared" si="93"/>
        <v/>
      </c>
      <c r="I199" s="43" t="str">
        <f t="shared" si="93"/>
        <v/>
      </c>
      <c r="J199" s="43" t="str">
        <f t="shared" si="93"/>
        <v/>
      </c>
      <c r="K199" s="43" t="str">
        <f t="shared" si="93"/>
        <v/>
      </c>
      <c r="L199" s="43" t="str">
        <f t="shared" si="93"/>
        <v/>
      </c>
      <c r="M199" s="43" t="str">
        <f t="shared" si="93"/>
        <v/>
      </c>
      <c r="N199" s="43" t="str">
        <f t="shared" si="93"/>
        <v/>
      </c>
      <c r="O199" s="43" t="str">
        <f t="shared" si="93"/>
        <v/>
      </c>
      <c r="P199" s="43" t="str">
        <f t="shared" si="93"/>
        <v/>
      </c>
      <c r="Q199" s="43" t="str">
        <f t="shared" si="93"/>
        <v/>
      </c>
      <c r="R199" s="43" t="str">
        <f t="shared" si="93"/>
        <v/>
      </c>
      <c r="S199" s="43" t="str">
        <f t="shared" si="93"/>
        <v/>
      </c>
      <c r="T199" s="43" t="str">
        <f t="shared" si="93"/>
        <v/>
      </c>
      <c r="U199" s="43" t="str">
        <f t="shared" si="93"/>
        <v/>
      </c>
      <c r="V199" s="43" t="str">
        <f t="shared" si="93"/>
        <v/>
      </c>
      <c r="W199" s="43" t="str">
        <f t="shared" si="93"/>
        <v/>
      </c>
      <c r="X199" s="43" t="str">
        <f t="shared" si="93"/>
        <v/>
      </c>
      <c r="Y199" s="43" t="str">
        <f t="shared" si="93"/>
        <v/>
      </c>
      <c r="Z199" s="43" t="str">
        <f t="shared" si="93"/>
        <v/>
      </c>
      <c r="AA199" s="43" t="str">
        <f t="shared" si="93"/>
        <v/>
      </c>
      <c r="AB199" s="43" t="str">
        <f t="shared" si="93"/>
        <v/>
      </c>
      <c r="AC199" s="43" t="str">
        <f t="shared" si="93"/>
        <v/>
      </c>
      <c r="AD199" s="43" t="str">
        <f t="shared" si="93"/>
        <v/>
      </c>
      <c r="AE199" s="43" t="str">
        <f t="shared" si="93"/>
        <v/>
      </c>
      <c r="AF199" s="43" t="str">
        <f t="shared" si="93"/>
        <v/>
      </c>
      <c r="AG199" s="43" t="str">
        <f t="shared" si="93"/>
        <v/>
      </c>
      <c r="AH199" s="43"/>
      <c r="AI199" s="43"/>
      <c r="AJ199" s="71"/>
      <c r="AK199" s="162"/>
      <c r="AL199" s="156"/>
      <c r="AM199" s="127"/>
      <c r="AN199" s="130"/>
      <c r="AO199" s="133"/>
      <c r="AP199" s="136"/>
      <c r="AQ199" s="136"/>
      <c r="AR199" s="124"/>
      <c r="AS199" s="124"/>
      <c r="AT199" s="124"/>
      <c r="AU199" s="124"/>
      <c r="AV199" s="124"/>
      <c r="AW199" s="124"/>
      <c r="AX199" s="124"/>
      <c r="AY199" s="95"/>
      <c r="AZ199" s="95"/>
      <c r="BA199" s="98"/>
    </row>
    <row r="200" spans="1:53" ht="13.5" customHeight="1" thickBot="1" x14ac:dyDescent="0.3">
      <c r="A200" s="142"/>
      <c r="B200" s="145"/>
      <c r="C200" s="148"/>
      <c r="D200" s="151"/>
      <c r="E200" s="52"/>
      <c r="F200" s="47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9"/>
      <c r="AK200" s="163"/>
      <c r="AL200" s="157"/>
      <c r="AM200" s="128"/>
      <c r="AN200" s="131"/>
      <c r="AO200" s="134"/>
      <c r="AP200" s="137"/>
      <c r="AQ200" s="137"/>
      <c r="AR200" s="125"/>
      <c r="AS200" s="125"/>
      <c r="AT200" s="125"/>
      <c r="AU200" s="125"/>
      <c r="AV200" s="125"/>
      <c r="AW200" s="125"/>
      <c r="AX200" s="125"/>
      <c r="AY200" s="96"/>
      <c r="AZ200" s="96"/>
      <c r="BA200" s="99"/>
    </row>
    <row r="201" spans="1:53" ht="12.75" customHeight="1" x14ac:dyDescent="0.25">
      <c r="A201" s="140">
        <v>48</v>
      </c>
      <c r="B201" s="143" t="str">
        <f>IFERROR(VLOOKUP($C201,[1]Списки!$A$1:$C$3999,2,0),"")</f>
        <v/>
      </c>
      <c r="C201" s="146"/>
      <c r="D201" s="149" t="str">
        <f>IFERROR(VLOOKUP($C201,[1]Списки!$A$1:$C$3999,3,0),"")</f>
        <v/>
      </c>
      <c r="E201" s="50"/>
      <c r="F201" s="34" t="str">
        <f>VLOOKUP(F$11,[1]Графік!$A$5:$C$32,3,0)</f>
        <v>Р</v>
      </c>
      <c r="G201" s="65" t="str">
        <f>VLOOKUP(G$11,[1]Графік!$A$5:$C$32,3,0)</f>
        <v>Р</v>
      </c>
      <c r="H201" s="65" t="str">
        <f>VLOOKUP(H$11,[1]Графік!$A$5:$C$32,3,0)</f>
        <v>ВВ</v>
      </c>
      <c r="I201" s="65" t="str">
        <f>VLOOKUP(I$11,[1]Графік!$A$5:$C$32,3,0)</f>
        <v>ВВ</v>
      </c>
      <c r="J201" s="65" t="str">
        <f>VLOOKUP(J$11,[1]Графік!$A$5:$C$32,3,0)</f>
        <v>Р</v>
      </c>
      <c r="K201" s="65" t="str">
        <f>VLOOKUP(K$11,[1]Графік!$A$5:$C$32,3,0)</f>
        <v>Р</v>
      </c>
      <c r="L201" s="65" t="str">
        <f>VLOOKUP(L$11,[1]Графік!$A$5:$C$32,3,0)</f>
        <v>Р</v>
      </c>
      <c r="M201" s="65" t="str">
        <f>VLOOKUP(M$11,[1]Графік!$A$5:$C$32,3,0)</f>
        <v>Р</v>
      </c>
      <c r="N201" s="65" t="str">
        <f>VLOOKUP(N$11,[1]Графік!$A$5:$C$32,3,0)</f>
        <v>ВВ</v>
      </c>
      <c r="O201" s="65" t="str">
        <f>VLOOKUP(O$11,[1]Графік!$A$5:$C$32,3,0)</f>
        <v>ВВ</v>
      </c>
      <c r="P201" s="65" t="str">
        <f>VLOOKUP(P$11,[1]Графік!$A$5:$C$32,3,0)</f>
        <v>Р</v>
      </c>
      <c r="Q201" s="65" t="str">
        <f>VLOOKUP(Q$11,[1]Графік!$A$5:$C$32,3,0)</f>
        <v>Р</v>
      </c>
      <c r="R201" s="65" t="str">
        <f>VLOOKUP(R$11,[1]Графік!$A$5:$C$32,3,0)</f>
        <v>Р</v>
      </c>
      <c r="S201" s="65" t="str">
        <f>VLOOKUP(S$11,[1]Графік!$A$5:$C$32,3,0)</f>
        <v>Р</v>
      </c>
      <c r="T201" s="65" t="str">
        <f>VLOOKUP(T$11,[1]Графік!$A$5:$C$32,3,0)</f>
        <v>ВВ</v>
      </c>
      <c r="U201" s="65" t="str">
        <f>VLOOKUP(U$11,[1]Графік!$A$5:$C$32,3,0)</f>
        <v>ВВ</v>
      </c>
      <c r="V201" s="65" t="str">
        <f>VLOOKUP(V$11,[1]Графік!$A$5:$C$32,3,0)</f>
        <v>Р</v>
      </c>
      <c r="W201" s="65" t="str">
        <f>VLOOKUP(W$11,[1]Графік!$A$5:$C$32,3,0)</f>
        <v>Р</v>
      </c>
      <c r="X201" s="65" t="str">
        <f>VLOOKUP(X$11,[1]Графік!$A$5:$C$32,3,0)</f>
        <v>Р</v>
      </c>
      <c r="Y201" s="65" t="str">
        <f>VLOOKUP(Y$11,[1]Графік!$A$5:$C$32,3,0)</f>
        <v>Р</v>
      </c>
      <c r="Z201" s="65" t="str">
        <f>VLOOKUP(Z$11,[1]Графік!$A$5:$C$32,3,0)</f>
        <v>ВВ</v>
      </c>
      <c r="AA201" s="65" t="str">
        <f>VLOOKUP(AA$11,[1]Графік!$A$5:$C$32,3,0)</f>
        <v>ВВ</v>
      </c>
      <c r="AB201" s="65" t="str">
        <f>VLOOKUP(AB$11,[1]Графік!$A$5:$C$32,3,0)</f>
        <v>Р</v>
      </c>
      <c r="AC201" s="65" t="str">
        <f>VLOOKUP(AC$11,[1]Графік!$A$5:$C$32,3,0)</f>
        <v>Р</v>
      </c>
      <c r="AD201" s="65" t="str">
        <f>VLOOKUP(AD$11,[1]Графік!$A$5:$C$32,3,0)</f>
        <v>Р</v>
      </c>
      <c r="AE201" s="65" t="str">
        <f>VLOOKUP(AE$11,[1]Графік!$A$5:$C$32,3,0)</f>
        <v>Р</v>
      </c>
      <c r="AF201" s="65" t="str">
        <f>VLOOKUP(AF$11,[1]Графік!$A$5:$C$32,3,0)</f>
        <v>ВВ</v>
      </c>
      <c r="AG201" s="65" t="str">
        <f>VLOOKUP(AG$11,[1]Графік!$A$5:$C$32,3,0)</f>
        <v>ВВ</v>
      </c>
      <c r="AH201" s="65"/>
      <c r="AI201" s="65"/>
      <c r="AJ201" s="66"/>
      <c r="AK201" s="162">
        <f ca="1">SUMIF($F201:$AJ204,"Р",$F202:$AJ202)</f>
        <v>144</v>
      </c>
      <c r="AL201" s="156">
        <f ca="1">SUMIF($F203:$AJ204,"НУ",$F204:$AJ204)</f>
        <v>0</v>
      </c>
      <c r="AM201" s="127">
        <f ca="1">SUMIF(F201:AJ204,"РВ",F202:AJ202)</f>
        <v>0</v>
      </c>
      <c r="AN201" s="130">
        <f ca="1">AK201+AL201+AM201</f>
        <v>144</v>
      </c>
      <c r="AO201" s="133">
        <f ca="1">AK201/8</f>
        <v>18</v>
      </c>
      <c r="AP201" s="136">
        <f>COUNTIF($F201:$AJ204,"=ВВ")</f>
        <v>10</v>
      </c>
      <c r="AQ201" s="136">
        <f>COUNTIF($F201:$AJ204,"=В")</f>
        <v>0</v>
      </c>
      <c r="AR201" s="124">
        <f>COUNTIF($F201:$AJ204,"=НА")</f>
        <v>0</v>
      </c>
      <c r="AS201" s="124">
        <f>COUNTIF(F201:AJ204,"=ТН")</f>
        <v>0</v>
      </c>
      <c r="AT201" s="124">
        <f>COUNTIF($F201:$AJ204,"=ВД")</f>
        <v>0</v>
      </c>
      <c r="AU201" s="124">
        <f>COUNTIF($F201:$AJ204,"=ВП")</f>
        <v>0</v>
      </c>
      <c r="AV201" s="124">
        <f>COUNTIF($F201:$AJ204,"=ДД")</f>
        <v>0</v>
      </c>
      <c r="AW201" s="124">
        <f>COUNTIF($F201:$AJ204,"=П")</f>
        <v>0</v>
      </c>
      <c r="AX201" s="124">
        <f>COUNTIF($F201:$AJ204,"=ПР")</f>
        <v>0</v>
      </c>
      <c r="AY201" s="95">
        <f>COUNTIF($F201:$AJ204,"=І")</f>
        <v>0</v>
      </c>
      <c r="AZ201" s="95">
        <f>COUNTIF($F201:$AJ204,"=НЗ")</f>
        <v>0</v>
      </c>
      <c r="BA201" s="97" t="str">
        <f>IF(C201&gt;1,[1]Графік!$D$36,"")</f>
        <v/>
      </c>
    </row>
    <row r="202" spans="1:53" ht="12.75" customHeight="1" x14ac:dyDescent="0.25">
      <c r="A202" s="141"/>
      <c r="B202" s="144"/>
      <c r="C202" s="147"/>
      <c r="D202" s="150"/>
      <c r="E202" s="51"/>
      <c r="F202" s="38">
        <f t="shared" ref="F202:AG202" si="94">IF(F201="Р",8,"")</f>
        <v>8</v>
      </c>
      <c r="G202" s="39">
        <f t="shared" si="94"/>
        <v>8</v>
      </c>
      <c r="H202" s="70" t="str">
        <f t="shared" si="94"/>
        <v/>
      </c>
      <c r="I202" s="70" t="str">
        <f t="shared" si="94"/>
        <v/>
      </c>
      <c r="J202" s="70">
        <f t="shared" si="94"/>
        <v>8</v>
      </c>
      <c r="K202" s="70">
        <f t="shared" si="94"/>
        <v>8</v>
      </c>
      <c r="L202" s="70">
        <f t="shared" si="94"/>
        <v>8</v>
      </c>
      <c r="M202" s="70">
        <f t="shared" si="94"/>
        <v>8</v>
      </c>
      <c r="N202" s="70" t="str">
        <f t="shared" si="94"/>
        <v/>
      </c>
      <c r="O202" s="70" t="str">
        <f t="shared" si="94"/>
        <v/>
      </c>
      <c r="P202" s="70">
        <f t="shared" si="94"/>
        <v>8</v>
      </c>
      <c r="Q202" s="70">
        <f t="shared" si="94"/>
        <v>8</v>
      </c>
      <c r="R202" s="70">
        <f t="shared" si="94"/>
        <v>8</v>
      </c>
      <c r="S202" s="70">
        <f t="shared" si="94"/>
        <v>8</v>
      </c>
      <c r="T202" s="70" t="str">
        <f t="shared" si="94"/>
        <v/>
      </c>
      <c r="U202" s="70" t="str">
        <f t="shared" si="94"/>
        <v/>
      </c>
      <c r="V202" s="70">
        <f t="shared" si="94"/>
        <v>8</v>
      </c>
      <c r="W202" s="70">
        <f t="shared" si="94"/>
        <v>8</v>
      </c>
      <c r="X202" s="70">
        <f t="shared" si="94"/>
        <v>8</v>
      </c>
      <c r="Y202" s="70">
        <f t="shared" si="94"/>
        <v>8</v>
      </c>
      <c r="Z202" s="70" t="str">
        <f t="shared" si="94"/>
        <v/>
      </c>
      <c r="AA202" s="70" t="str">
        <f t="shared" si="94"/>
        <v/>
      </c>
      <c r="AB202" s="70">
        <f t="shared" si="94"/>
        <v>8</v>
      </c>
      <c r="AC202" s="70">
        <f t="shared" si="94"/>
        <v>8</v>
      </c>
      <c r="AD202" s="70">
        <f t="shared" si="94"/>
        <v>8</v>
      </c>
      <c r="AE202" s="70">
        <f t="shared" si="94"/>
        <v>8</v>
      </c>
      <c r="AF202" s="70" t="str">
        <f t="shared" si="94"/>
        <v/>
      </c>
      <c r="AG202" s="70" t="str">
        <f t="shared" si="94"/>
        <v/>
      </c>
      <c r="AH202" s="39"/>
      <c r="AI202" s="39"/>
      <c r="AJ202" s="40"/>
      <c r="AK202" s="162"/>
      <c r="AL202" s="156"/>
      <c r="AM202" s="127"/>
      <c r="AN202" s="130"/>
      <c r="AO202" s="133"/>
      <c r="AP202" s="136"/>
      <c r="AQ202" s="136"/>
      <c r="AR202" s="124"/>
      <c r="AS202" s="124"/>
      <c r="AT202" s="124"/>
      <c r="AU202" s="124"/>
      <c r="AV202" s="124"/>
      <c r="AW202" s="124"/>
      <c r="AX202" s="124"/>
      <c r="AY202" s="95"/>
      <c r="AZ202" s="95"/>
      <c r="BA202" s="98"/>
    </row>
    <row r="203" spans="1:53" ht="12.75" customHeight="1" x14ac:dyDescent="0.25">
      <c r="A203" s="141"/>
      <c r="B203" s="144"/>
      <c r="C203" s="147"/>
      <c r="D203" s="150"/>
      <c r="E203" s="51"/>
      <c r="F203" s="43" t="str">
        <f t="shared" ref="F203:AG203" si="95">IF(F204&gt;0,"НУ","")</f>
        <v/>
      </c>
      <c r="G203" s="43" t="str">
        <f t="shared" si="95"/>
        <v/>
      </c>
      <c r="H203" s="43" t="str">
        <f t="shared" si="95"/>
        <v/>
      </c>
      <c r="I203" s="43" t="str">
        <f t="shared" si="95"/>
        <v/>
      </c>
      <c r="J203" s="43" t="str">
        <f t="shared" si="95"/>
        <v/>
      </c>
      <c r="K203" s="43" t="str">
        <f t="shared" si="95"/>
        <v/>
      </c>
      <c r="L203" s="43" t="str">
        <f t="shared" si="95"/>
        <v/>
      </c>
      <c r="M203" s="43" t="str">
        <f t="shared" si="95"/>
        <v/>
      </c>
      <c r="N203" s="43" t="str">
        <f t="shared" si="95"/>
        <v/>
      </c>
      <c r="O203" s="43" t="str">
        <f t="shared" si="95"/>
        <v/>
      </c>
      <c r="P203" s="43" t="str">
        <f t="shared" si="95"/>
        <v/>
      </c>
      <c r="Q203" s="43" t="str">
        <f t="shared" si="95"/>
        <v/>
      </c>
      <c r="R203" s="43" t="str">
        <f t="shared" si="95"/>
        <v/>
      </c>
      <c r="S203" s="43" t="str">
        <f t="shared" si="95"/>
        <v/>
      </c>
      <c r="T203" s="43" t="str">
        <f t="shared" si="95"/>
        <v/>
      </c>
      <c r="U203" s="43" t="str">
        <f t="shared" si="95"/>
        <v/>
      </c>
      <c r="V203" s="43" t="str">
        <f t="shared" si="95"/>
        <v/>
      </c>
      <c r="W203" s="43" t="str">
        <f t="shared" si="95"/>
        <v/>
      </c>
      <c r="X203" s="43" t="str">
        <f t="shared" si="95"/>
        <v/>
      </c>
      <c r="Y203" s="43" t="str">
        <f t="shared" si="95"/>
        <v/>
      </c>
      <c r="Z203" s="43" t="str">
        <f t="shared" si="95"/>
        <v/>
      </c>
      <c r="AA203" s="43" t="str">
        <f t="shared" si="95"/>
        <v/>
      </c>
      <c r="AB203" s="43" t="str">
        <f t="shared" si="95"/>
        <v/>
      </c>
      <c r="AC203" s="43" t="str">
        <f t="shared" si="95"/>
        <v/>
      </c>
      <c r="AD203" s="43" t="str">
        <f t="shared" si="95"/>
        <v/>
      </c>
      <c r="AE203" s="43" t="str">
        <f t="shared" si="95"/>
        <v/>
      </c>
      <c r="AF203" s="43" t="str">
        <f t="shared" si="95"/>
        <v/>
      </c>
      <c r="AG203" s="43" t="str">
        <f t="shared" si="95"/>
        <v/>
      </c>
      <c r="AH203" s="43"/>
      <c r="AI203" s="43"/>
      <c r="AJ203" s="71"/>
      <c r="AK203" s="162"/>
      <c r="AL203" s="156"/>
      <c r="AM203" s="127"/>
      <c r="AN203" s="130"/>
      <c r="AO203" s="133"/>
      <c r="AP203" s="136"/>
      <c r="AQ203" s="136"/>
      <c r="AR203" s="124"/>
      <c r="AS203" s="124"/>
      <c r="AT203" s="124"/>
      <c r="AU203" s="124"/>
      <c r="AV203" s="124"/>
      <c r="AW203" s="124"/>
      <c r="AX203" s="124"/>
      <c r="AY203" s="95"/>
      <c r="AZ203" s="95"/>
      <c r="BA203" s="98"/>
    </row>
    <row r="204" spans="1:53" ht="13.5" customHeight="1" thickBot="1" x14ac:dyDescent="0.3">
      <c r="A204" s="142"/>
      <c r="B204" s="145"/>
      <c r="C204" s="148"/>
      <c r="D204" s="151"/>
      <c r="E204" s="52"/>
      <c r="F204" s="47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9"/>
      <c r="AK204" s="163"/>
      <c r="AL204" s="157"/>
      <c r="AM204" s="128"/>
      <c r="AN204" s="131"/>
      <c r="AO204" s="134"/>
      <c r="AP204" s="137"/>
      <c r="AQ204" s="137"/>
      <c r="AR204" s="125"/>
      <c r="AS204" s="125"/>
      <c r="AT204" s="125"/>
      <c r="AU204" s="125"/>
      <c r="AV204" s="125"/>
      <c r="AW204" s="125"/>
      <c r="AX204" s="125"/>
      <c r="AY204" s="96"/>
      <c r="AZ204" s="96"/>
      <c r="BA204" s="99"/>
    </row>
    <row r="205" spans="1:53" ht="12.75" customHeight="1" x14ac:dyDescent="0.25">
      <c r="A205" s="140">
        <v>49</v>
      </c>
      <c r="B205" s="143" t="str">
        <f>IFERROR(VLOOKUP($C205,[1]Списки!$A$1:$C$3999,2,0),"")</f>
        <v/>
      </c>
      <c r="C205" s="146"/>
      <c r="D205" s="149" t="str">
        <f>IFERROR(VLOOKUP($C205,[1]Списки!$A$1:$C$3999,3,0),"")</f>
        <v/>
      </c>
      <c r="E205" s="50"/>
      <c r="F205" s="34" t="str">
        <f>VLOOKUP(F$11,[1]Графік!$A$5:$C$32,3,0)</f>
        <v>Р</v>
      </c>
      <c r="G205" s="65" t="str">
        <f>VLOOKUP(G$11,[1]Графік!$A$5:$C$32,3,0)</f>
        <v>Р</v>
      </c>
      <c r="H205" s="65" t="str">
        <f>VLOOKUP(H$11,[1]Графік!$A$5:$C$32,3,0)</f>
        <v>ВВ</v>
      </c>
      <c r="I205" s="65" t="str">
        <f>VLOOKUP(I$11,[1]Графік!$A$5:$C$32,3,0)</f>
        <v>ВВ</v>
      </c>
      <c r="J205" s="65" t="str">
        <f>VLOOKUP(J$11,[1]Графік!$A$5:$C$32,3,0)</f>
        <v>Р</v>
      </c>
      <c r="K205" s="65" t="str">
        <f>VLOOKUP(K$11,[1]Графік!$A$5:$C$32,3,0)</f>
        <v>Р</v>
      </c>
      <c r="L205" s="65" t="str">
        <f>VLOOKUP(L$11,[1]Графік!$A$5:$C$32,3,0)</f>
        <v>Р</v>
      </c>
      <c r="M205" s="65" t="str">
        <f>VLOOKUP(M$11,[1]Графік!$A$5:$C$32,3,0)</f>
        <v>Р</v>
      </c>
      <c r="N205" s="65" t="str">
        <f>VLOOKUP(N$11,[1]Графік!$A$5:$C$32,3,0)</f>
        <v>ВВ</v>
      </c>
      <c r="O205" s="65" t="str">
        <f>VLOOKUP(O$11,[1]Графік!$A$5:$C$32,3,0)</f>
        <v>ВВ</v>
      </c>
      <c r="P205" s="65" t="str">
        <f>VLOOKUP(P$11,[1]Графік!$A$5:$C$32,3,0)</f>
        <v>Р</v>
      </c>
      <c r="Q205" s="65" t="str">
        <f>VLOOKUP(Q$11,[1]Графік!$A$5:$C$32,3,0)</f>
        <v>Р</v>
      </c>
      <c r="R205" s="65" t="str">
        <f>VLOOKUP(R$11,[1]Графік!$A$5:$C$32,3,0)</f>
        <v>Р</v>
      </c>
      <c r="S205" s="65" t="str">
        <f>VLOOKUP(S$11,[1]Графік!$A$5:$C$32,3,0)</f>
        <v>Р</v>
      </c>
      <c r="T205" s="65" t="str">
        <f>VLOOKUP(T$11,[1]Графік!$A$5:$C$32,3,0)</f>
        <v>ВВ</v>
      </c>
      <c r="U205" s="65" t="str">
        <f>VLOOKUP(U$11,[1]Графік!$A$5:$C$32,3,0)</f>
        <v>ВВ</v>
      </c>
      <c r="V205" s="65" t="str">
        <f>VLOOKUP(V$11,[1]Графік!$A$5:$C$32,3,0)</f>
        <v>Р</v>
      </c>
      <c r="W205" s="65" t="str">
        <f>VLOOKUP(W$11,[1]Графік!$A$5:$C$32,3,0)</f>
        <v>Р</v>
      </c>
      <c r="X205" s="65" t="str">
        <f>VLOOKUP(X$11,[1]Графік!$A$5:$C$32,3,0)</f>
        <v>Р</v>
      </c>
      <c r="Y205" s="65" t="str">
        <f>VLOOKUP(Y$11,[1]Графік!$A$5:$C$32,3,0)</f>
        <v>Р</v>
      </c>
      <c r="Z205" s="65" t="str">
        <f>VLOOKUP(Z$11,[1]Графік!$A$5:$C$32,3,0)</f>
        <v>ВВ</v>
      </c>
      <c r="AA205" s="65" t="str">
        <f>VLOOKUP(AA$11,[1]Графік!$A$5:$C$32,3,0)</f>
        <v>ВВ</v>
      </c>
      <c r="AB205" s="65" t="str">
        <f>VLOOKUP(AB$11,[1]Графік!$A$5:$C$32,3,0)</f>
        <v>Р</v>
      </c>
      <c r="AC205" s="65" t="str">
        <f>VLOOKUP(AC$11,[1]Графік!$A$5:$C$32,3,0)</f>
        <v>Р</v>
      </c>
      <c r="AD205" s="65" t="str">
        <f>VLOOKUP(AD$11,[1]Графік!$A$5:$C$32,3,0)</f>
        <v>Р</v>
      </c>
      <c r="AE205" s="65" t="str">
        <f>VLOOKUP(AE$11,[1]Графік!$A$5:$C$32,3,0)</f>
        <v>Р</v>
      </c>
      <c r="AF205" s="65" t="str">
        <f>VLOOKUP(AF$11,[1]Графік!$A$5:$C$32,3,0)</f>
        <v>ВВ</v>
      </c>
      <c r="AG205" s="65" t="str">
        <f>VLOOKUP(AG$11,[1]Графік!$A$5:$C$32,3,0)</f>
        <v>ВВ</v>
      </c>
      <c r="AH205" s="65"/>
      <c r="AI205" s="65"/>
      <c r="AJ205" s="66"/>
      <c r="AK205" s="162">
        <f ca="1">SUMIF($F205:$AJ208,"Р",$F206:$AJ206)</f>
        <v>144</v>
      </c>
      <c r="AL205" s="156">
        <f ca="1">SUMIF($F207:$AJ208,"НУ",$F208:$AJ208)</f>
        <v>0</v>
      </c>
      <c r="AM205" s="127">
        <f ca="1">SUMIF(F205:AJ208,"РВ",F206:AJ206)</f>
        <v>0</v>
      </c>
      <c r="AN205" s="130">
        <f ca="1">AK205+AL205+AM205</f>
        <v>144</v>
      </c>
      <c r="AO205" s="133">
        <f ca="1">AK205/8</f>
        <v>18</v>
      </c>
      <c r="AP205" s="136">
        <f>COUNTIF($F205:$AJ208,"=ВВ")</f>
        <v>10</v>
      </c>
      <c r="AQ205" s="136">
        <f>COUNTIF($F205:$AJ208,"=В")</f>
        <v>0</v>
      </c>
      <c r="AR205" s="124">
        <f>COUNTIF($F205:$AJ208,"=НА")</f>
        <v>0</v>
      </c>
      <c r="AS205" s="124">
        <f>COUNTIF(F205:AJ208,"=ТН")</f>
        <v>0</v>
      </c>
      <c r="AT205" s="124">
        <f>COUNTIF($F205:$AJ208,"=ВД")</f>
        <v>0</v>
      </c>
      <c r="AU205" s="124">
        <f>COUNTIF($F205:$AJ208,"=ВП")</f>
        <v>0</v>
      </c>
      <c r="AV205" s="124">
        <f>COUNTIF($F205:$AJ208,"=ДД")</f>
        <v>0</v>
      </c>
      <c r="AW205" s="124">
        <f>COUNTIF($F205:$AJ208,"=П")</f>
        <v>0</v>
      </c>
      <c r="AX205" s="124">
        <f>COUNTIF($F205:$AJ208,"=ПР")</f>
        <v>0</v>
      </c>
      <c r="AY205" s="95">
        <f>COUNTIF($F205:$AJ208,"=І")</f>
        <v>0</v>
      </c>
      <c r="AZ205" s="95">
        <f>COUNTIF($F205:$AJ208,"=НЗ")</f>
        <v>0</v>
      </c>
      <c r="BA205" s="97" t="str">
        <f>IF(C205&gt;1,[1]Графік!$D$36,"")</f>
        <v/>
      </c>
    </row>
    <row r="206" spans="1:53" ht="12.75" customHeight="1" x14ac:dyDescent="0.25">
      <c r="A206" s="141"/>
      <c r="B206" s="144"/>
      <c r="C206" s="147"/>
      <c r="D206" s="150"/>
      <c r="E206" s="51"/>
      <c r="F206" s="38">
        <f t="shared" ref="F206:AG206" si="96">IF(F205="Р",8,"")</f>
        <v>8</v>
      </c>
      <c r="G206" s="39">
        <f t="shared" si="96"/>
        <v>8</v>
      </c>
      <c r="H206" s="70" t="str">
        <f t="shared" si="96"/>
        <v/>
      </c>
      <c r="I206" s="70" t="str">
        <f t="shared" si="96"/>
        <v/>
      </c>
      <c r="J206" s="70">
        <f t="shared" si="96"/>
        <v>8</v>
      </c>
      <c r="K206" s="70">
        <f t="shared" si="96"/>
        <v>8</v>
      </c>
      <c r="L206" s="70">
        <f t="shared" si="96"/>
        <v>8</v>
      </c>
      <c r="M206" s="70">
        <f t="shared" si="96"/>
        <v>8</v>
      </c>
      <c r="N206" s="70" t="str">
        <f t="shared" si="96"/>
        <v/>
      </c>
      <c r="O206" s="70" t="str">
        <f t="shared" si="96"/>
        <v/>
      </c>
      <c r="P206" s="70">
        <f t="shared" si="96"/>
        <v>8</v>
      </c>
      <c r="Q206" s="70">
        <f t="shared" si="96"/>
        <v>8</v>
      </c>
      <c r="R206" s="70">
        <f t="shared" si="96"/>
        <v>8</v>
      </c>
      <c r="S206" s="70">
        <f t="shared" si="96"/>
        <v>8</v>
      </c>
      <c r="T206" s="70" t="str">
        <f t="shared" si="96"/>
        <v/>
      </c>
      <c r="U206" s="70" t="str">
        <f t="shared" si="96"/>
        <v/>
      </c>
      <c r="V206" s="70">
        <f t="shared" si="96"/>
        <v>8</v>
      </c>
      <c r="W206" s="70">
        <f t="shared" si="96"/>
        <v>8</v>
      </c>
      <c r="X206" s="70">
        <f t="shared" si="96"/>
        <v>8</v>
      </c>
      <c r="Y206" s="70">
        <f t="shared" si="96"/>
        <v>8</v>
      </c>
      <c r="Z206" s="70" t="str">
        <f t="shared" si="96"/>
        <v/>
      </c>
      <c r="AA206" s="70" t="str">
        <f t="shared" si="96"/>
        <v/>
      </c>
      <c r="AB206" s="70">
        <f t="shared" si="96"/>
        <v>8</v>
      </c>
      <c r="AC206" s="70">
        <f t="shared" si="96"/>
        <v>8</v>
      </c>
      <c r="AD206" s="70">
        <f t="shared" si="96"/>
        <v>8</v>
      </c>
      <c r="AE206" s="70">
        <f t="shared" si="96"/>
        <v>8</v>
      </c>
      <c r="AF206" s="70" t="str">
        <f t="shared" si="96"/>
        <v/>
      </c>
      <c r="AG206" s="70" t="str">
        <f t="shared" si="96"/>
        <v/>
      </c>
      <c r="AH206" s="39"/>
      <c r="AI206" s="39"/>
      <c r="AJ206" s="40"/>
      <c r="AK206" s="162"/>
      <c r="AL206" s="156"/>
      <c r="AM206" s="127"/>
      <c r="AN206" s="130"/>
      <c r="AO206" s="133"/>
      <c r="AP206" s="136"/>
      <c r="AQ206" s="136"/>
      <c r="AR206" s="124"/>
      <c r="AS206" s="124"/>
      <c r="AT206" s="124"/>
      <c r="AU206" s="124"/>
      <c r="AV206" s="124"/>
      <c r="AW206" s="124"/>
      <c r="AX206" s="124"/>
      <c r="AY206" s="95"/>
      <c r="AZ206" s="95"/>
      <c r="BA206" s="98"/>
    </row>
    <row r="207" spans="1:53" ht="12.75" customHeight="1" x14ac:dyDescent="0.25">
      <c r="A207" s="141"/>
      <c r="B207" s="144"/>
      <c r="C207" s="147"/>
      <c r="D207" s="150"/>
      <c r="E207" s="51"/>
      <c r="F207" s="43" t="str">
        <f t="shared" ref="F207:AG207" si="97">IF(F208&gt;0,"НУ","")</f>
        <v/>
      </c>
      <c r="G207" s="43" t="str">
        <f t="shared" si="97"/>
        <v/>
      </c>
      <c r="H207" s="43" t="str">
        <f t="shared" si="97"/>
        <v/>
      </c>
      <c r="I207" s="43" t="str">
        <f t="shared" si="97"/>
        <v/>
      </c>
      <c r="J207" s="43" t="str">
        <f t="shared" si="97"/>
        <v/>
      </c>
      <c r="K207" s="43" t="str">
        <f t="shared" si="97"/>
        <v/>
      </c>
      <c r="L207" s="43" t="str">
        <f t="shared" si="97"/>
        <v/>
      </c>
      <c r="M207" s="43" t="str">
        <f t="shared" si="97"/>
        <v/>
      </c>
      <c r="N207" s="43" t="str">
        <f t="shared" si="97"/>
        <v/>
      </c>
      <c r="O207" s="43" t="str">
        <f t="shared" si="97"/>
        <v/>
      </c>
      <c r="P207" s="43" t="str">
        <f t="shared" si="97"/>
        <v/>
      </c>
      <c r="Q207" s="43" t="str">
        <f t="shared" si="97"/>
        <v/>
      </c>
      <c r="R207" s="43" t="str">
        <f t="shared" si="97"/>
        <v/>
      </c>
      <c r="S207" s="43" t="str">
        <f t="shared" si="97"/>
        <v/>
      </c>
      <c r="T207" s="43" t="str">
        <f t="shared" si="97"/>
        <v/>
      </c>
      <c r="U207" s="43" t="str">
        <f t="shared" si="97"/>
        <v/>
      </c>
      <c r="V207" s="43" t="str">
        <f t="shared" si="97"/>
        <v/>
      </c>
      <c r="W207" s="43" t="str">
        <f t="shared" si="97"/>
        <v/>
      </c>
      <c r="X207" s="43" t="str">
        <f t="shared" si="97"/>
        <v/>
      </c>
      <c r="Y207" s="43" t="str">
        <f t="shared" si="97"/>
        <v/>
      </c>
      <c r="Z207" s="43" t="str">
        <f t="shared" si="97"/>
        <v/>
      </c>
      <c r="AA207" s="43" t="str">
        <f t="shared" si="97"/>
        <v/>
      </c>
      <c r="AB207" s="43" t="str">
        <f t="shared" si="97"/>
        <v/>
      </c>
      <c r="AC207" s="43" t="str">
        <f t="shared" si="97"/>
        <v/>
      </c>
      <c r="AD207" s="43" t="str">
        <f t="shared" si="97"/>
        <v/>
      </c>
      <c r="AE207" s="43" t="str">
        <f t="shared" si="97"/>
        <v/>
      </c>
      <c r="AF207" s="43" t="str">
        <f t="shared" si="97"/>
        <v/>
      </c>
      <c r="AG207" s="43" t="str">
        <f t="shared" si="97"/>
        <v/>
      </c>
      <c r="AH207" s="43"/>
      <c r="AI207" s="43"/>
      <c r="AJ207" s="71"/>
      <c r="AK207" s="162"/>
      <c r="AL207" s="156"/>
      <c r="AM207" s="127"/>
      <c r="AN207" s="130"/>
      <c r="AO207" s="133"/>
      <c r="AP207" s="136"/>
      <c r="AQ207" s="136"/>
      <c r="AR207" s="124"/>
      <c r="AS207" s="124"/>
      <c r="AT207" s="124"/>
      <c r="AU207" s="124"/>
      <c r="AV207" s="124"/>
      <c r="AW207" s="124"/>
      <c r="AX207" s="124"/>
      <c r="AY207" s="95"/>
      <c r="AZ207" s="95"/>
      <c r="BA207" s="98"/>
    </row>
    <row r="208" spans="1:53" ht="13.5" customHeight="1" thickBot="1" x14ac:dyDescent="0.3">
      <c r="A208" s="142"/>
      <c r="B208" s="145"/>
      <c r="C208" s="148"/>
      <c r="D208" s="151"/>
      <c r="E208" s="52"/>
      <c r="F208" s="47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9"/>
      <c r="AK208" s="163"/>
      <c r="AL208" s="157"/>
      <c r="AM208" s="128"/>
      <c r="AN208" s="131"/>
      <c r="AO208" s="134"/>
      <c r="AP208" s="137"/>
      <c r="AQ208" s="137"/>
      <c r="AR208" s="125"/>
      <c r="AS208" s="125"/>
      <c r="AT208" s="125"/>
      <c r="AU208" s="125"/>
      <c r="AV208" s="125"/>
      <c r="AW208" s="125"/>
      <c r="AX208" s="125"/>
      <c r="AY208" s="96"/>
      <c r="AZ208" s="96"/>
      <c r="BA208" s="99"/>
    </row>
    <row r="209" spans="1:53" ht="12.75" customHeight="1" x14ac:dyDescent="0.25">
      <c r="A209" s="140">
        <v>50</v>
      </c>
      <c r="B209" s="143" t="str">
        <f>IFERROR(VLOOKUP($C209,[1]Списки!$A$1:$C$3999,2,0),"")</f>
        <v/>
      </c>
      <c r="C209" s="146"/>
      <c r="D209" s="149" t="str">
        <f>IFERROR(VLOOKUP($C209,[1]Списки!$A$1:$C$3999,3,0),"")</f>
        <v/>
      </c>
      <c r="E209" s="50"/>
      <c r="F209" s="34" t="str">
        <f>VLOOKUP(F$11,[1]Графік!$A$5:$C$32,3,0)</f>
        <v>Р</v>
      </c>
      <c r="G209" s="65" t="str">
        <f>VLOOKUP(G$11,[1]Графік!$A$5:$C$32,3,0)</f>
        <v>Р</v>
      </c>
      <c r="H209" s="65" t="str">
        <f>VLOOKUP(H$11,[1]Графік!$A$5:$C$32,3,0)</f>
        <v>ВВ</v>
      </c>
      <c r="I209" s="65" t="str">
        <f>VLOOKUP(I$11,[1]Графік!$A$5:$C$32,3,0)</f>
        <v>ВВ</v>
      </c>
      <c r="J209" s="65" t="str">
        <f>VLOOKUP(J$11,[1]Графік!$A$5:$C$32,3,0)</f>
        <v>Р</v>
      </c>
      <c r="K209" s="65" t="str">
        <f>VLOOKUP(K$11,[1]Графік!$A$5:$C$32,3,0)</f>
        <v>Р</v>
      </c>
      <c r="L209" s="65" t="str">
        <f>VLOOKUP(L$11,[1]Графік!$A$5:$C$32,3,0)</f>
        <v>Р</v>
      </c>
      <c r="M209" s="65" t="str">
        <f>VLOOKUP(M$11,[1]Графік!$A$5:$C$32,3,0)</f>
        <v>Р</v>
      </c>
      <c r="N209" s="65" t="str">
        <f>VLOOKUP(N$11,[1]Графік!$A$5:$C$32,3,0)</f>
        <v>ВВ</v>
      </c>
      <c r="O209" s="65" t="str">
        <f>VLOOKUP(O$11,[1]Графік!$A$5:$C$32,3,0)</f>
        <v>ВВ</v>
      </c>
      <c r="P209" s="65" t="str">
        <f>VLOOKUP(P$11,[1]Графік!$A$5:$C$32,3,0)</f>
        <v>Р</v>
      </c>
      <c r="Q209" s="65" t="str">
        <f>VLOOKUP(Q$11,[1]Графік!$A$5:$C$32,3,0)</f>
        <v>Р</v>
      </c>
      <c r="R209" s="65" t="str">
        <f>VLOOKUP(R$11,[1]Графік!$A$5:$C$32,3,0)</f>
        <v>Р</v>
      </c>
      <c r="S209" s="65" t="str">
        <f>VLOOKUP(S$11,[1]Графік!$A$5:$C$32,3,0)</f>
        <v>Р</v>
      </c>
      <c r="T209" s="65" t="str">
        <f>VLOOKUP(T$11,[1]Графік!$A$5:$C$32,3,0)</f>
        <v>ВВ</v>
      </c>
      <c r="U209" s="65" t="str">
        <f>VLOOKUP(U$11,[1]Графік!$A$5:$C$32,3,0)</f>
        <v>ВВ</v>
      </c>
      <c r="V209" s="65" t="str">
        <f>VLOOKUP(V$11,[1]Графік!$A$5:$C$32,3,0)</f>
        <v>Р</v>
      </c>
      <c r="W209" s="65" t="str">
        <f>VLOOKUP(W$11,[1]Графік!$A$5:$C$32,3,0)</f>
        <v>Р</v>
      </c>
      <c r="X209" s="65" t="str">
        <f>VLOOKUP(X$11,[1]Графік!$A$5:$C$32,3,0)</f>
        <v>Р</v>
      </c>
      <c r="Y209" s="65" t="str">
        <f>VLOOKUP(Y$11,[1]Графік!$A$5:$C$32,3,0)</f>
        <v>Р</v>
      </c>
      <c r="Z209" s="65" t="str">
        <f>VLOOKUP(Z$11,[1]Графік!$A$5:$C$32,3,0)</f>
        <v>ВВ</v>
      </c>
      <c r="AA209" s="65" t="str">
        <f>VLOOKUP(AA$11,[1]Графік!$A$5:$C$32,3,0)</f>
        <v>ВВ</v>
      </c>
      <c r="AB209" s="65" t="str">
        <f>VLOOKUP(AB$11,[1]Графік!$A$5:$C$32,3,0)</f>
        <v>Р</v>
      </c>
      <c r="AC209" s="65" t="str">
        <f>VLOOKUP(AC$11,[1]Графік!$A$5:$C$32,3,0)</f>
        <v>Р</v>
      </c>
      <c r="AD209" s="65" t="str">
        <f>VLOOKUP(AD$11,[1]Графік!$A$5:$C$32,3,0)</f>
        <v>Р</v>
      </c>
      <c r="AE209" s="65" t="str">
        <f>VLOOKUP(AE$11,[1]Графік!$A$5:$C$32,3,0)</f>
        <v>Р</v>
      </c>
      <c r="AF209" s="65" t="str">
        <f>VLOOKUP(AF$11,[1]Графік!$A$5:$C$32,3,0)</f>
        <v>ВВ</v>
      </c>
      <c r="AG209" s="65" t="str">
        <f>VLOOKUP(AG$11,[1]Графік!$A$5:$C$32,3,0)</f>
        <v>ВВ</v>
      </c>
      <c r="AH209" s="65"/>
      <c r="AI209" s="65"/>
      <c r="AJ209" s="66"/>
      <c r="AK209" s="162">
        <f ca="1">SUMIF($F209:$AJ212,"Р",$F210:$AJ210)</f>
        <v>144</v>
      </c>
      <c r="AL209" s="156">
        <f ca="1">SUMIF($F211:$AJ212,"НУ",$F212:$AJ212)</f>
        <v>0</v>
      </c>
      <c r="AM209" s="127">
        <f ca="1">SUMIF(F209:AJ212,"РВ",F210:AJ210)</f>
        <v>0</v>
      </c>
      <c r="AN209" s="130">
        <f ca="1">AK209+AL209+AM209</f>
        <v>144</v>
      </c>
      <c r="AO209" s="133">
        <f ca="1">AK209/8</f>
        <v>18</v>
      </c>
      <c r="AP209" s="136">
        <f>COUNTIF($F209:$AJ212,"=ВВ")</f>
        <v>10</v>
      </c>
      <c r="AQ209" s="136">
        <f>COUNTIF($F209:$AJ212,"=В")</f>
        <v>0</v>
      </c>
      <c r="AR209" s="124">
        <f>COUNTIF($F209:$AJ212,"=НА")</f>
        <v>0</v>
      </c>
      <c r="AS209" s="124">
        <f>COUNTIF(F209:AJ212,"=ТН")</f>
        <v>0</v>
      </c>
      <c r="AT209" s="124">
        <f>COUNTIF($F209:$AJ212,"=ВД")</f>
        <v>0</v>
      </c>
      <c r="AU209" s="124">
        <f>COUNTIF($F209:$AJ212,"=ВП")</f>
        <v>0</v>
      </c>
      <c r="AV209" s="124">
        <f>COUNTIF($F209:$AJ212,"=ДД")</f>
        <v>0</v>
      </c>
      <c r="AW209" s="124">
        <f>COUNTIF($F209:$AJ212,"=П")</f>
        <v>0</v>
      </c>
      <c r="AX209" s="124">
        <f>COUNTIF($F209:$AJ212,"=ПР")</f>
        <v>0</v>
      </c>
      <c r="AY209" s="95">
        <f>COUNTIF($F209:$AJ212,"=І")</f>
        <v>0</v>
      </c>
      <c r="AZ209" s="95">
        <f>COUNTIF($F209:$AJ212,"=НЗ")</f>
        <v>0</v>
      </c>
      <c r="BA209" s="97" t="str">
        <f>IF(C209&gt;1,[1]Графік!$D$36,"")</f>
        <v/>
      </c>
    </row>
    <row r="210" spans="1:53" ht="12.75" customHeight="1" x14ac:dyDescent="0.25">
      <c r="A210" s="141"/>
      <c r="B210" s="144"/>
      <c r="C210" s="147"/>
      <c r="D210" s="150"/>
      <c r="E210" s="51"/>
      <c r="F210" s="38">
        <f t="shared" ref="F210:AG210" si="98">IF(F209="Р",8,"")</f>
        <v>8</v>
      </c>
      <c r="G210" s="39">
        <f t="shared" si="98"/>
        <v>8</v>
      </c>
      <c r="H210" s="70" t="str">
        <f t="shared" si="98"/>
        <v/>
      </c>
      <c r="I210" s="70" t="str">
        <f t="shared" si="98"/>
        <v/>
      </c>
      <c r="J210" s="70">
        <f t="shared" si="98"/>
        <v>8</v>
      </c>
      <c r="K210" s="70">
        <f t="shared" si="98"/>
        <v>8</v>
      </c>
      <c r="L210" s="70">
        <f t="shared" si="98"/>
        <v>8</v>
      </c>
      <c r="M210" s="70">
        <f t="shared" si="98"/>
        <v>8</v>
      </c>
      <c r="N210" s="70" t="str">
        <f t="shared" si="98"/>
        <v/>
      </c>
      <c r="O210" s="70" t="str">
        <f t="shared" si="98"/>
        <v/>
      </c>
      <c r="P210" s="70">
        <f t="shared" si="98"/>
        <v>8</v>
      </c>
      <c r="Q210" s="70">
        <f t="shared" si="98"/>
        <v>8</v>
      </c>
      <c r="R210" s="70">
        <f t="shared" si="98"/>
        <v>8</v>
      </c>
      <c r="S210" s="70">
        <f t="shared" si="98"/>
        <v>8</v>
      </c>
      <c r="T210" s="70" t="str">
        <f t="shared" si="98"/>
        <v/>
      </c>
      <c r="U210" s="70" t="str">
        <f t="shared" si="98"/>
        <v/>
      </c>
      <c r="V210" s="70">
        <f t="shared" si="98"/>
        <v>8</v>
      </c>
      <c r="W210" s="70">
        <f t="shared" si="98"/>
        <v>8</v>
      </c>
      <c r="X210" s="70">
        <f t="shared" si="98"/>
        <v>8</v>
      </c>
      <c r="Y210" s="70">
        <f t="shared" si="98"/>
        <v>8</v>
      </c>
      <c r="Z210" s="70" t="str">
        <f t="shared" si="98"/>
        <v/>
      </c>
      <c r="AA210" s="70" t="str">
        <f t="shared" si="98"/>
        <v/>
      </c>
      <c r="AB210" s="70">
        <f t="shared" si="98"/>
        <v>8</v>
      </c>
      <c r="AC210" s="70">
        <f t="shared" si="98"/>
        <v>8</v>
      </c>
      <c r="AD210" s="70">
        <f t="shared" si="98"/>
        <v>8</v>
      </c>
      <c r="AE210" s="70">
        <f t="shared" si="98"/>
        <v>8</v>
      </c>
      <c r="AF210" s="70" t="str">
        <f t="shared" si="98"/>
        <v/>
      </c>
      <c r="AG210" s="70" t="str">
        <f t="shared" si="98"/>
        <v/>
      </c>
      <c r="AH210" s="39"/>
      <c r="AI210" s="39"/>
      <c r="AJ210" s="40"/>
      <c r="AK210" s="162"/>
      <c r="AL210" s="156"/>
      <c r="AM210" s="127"/>
      <c r="AN210" s="130"/>
      <c r="AO210" s="133"/>
      <c r="AP210" s="136"/>
      <c r="AQ210" s="136"/>
      <c r="AR210" s="124"/>
      <c r="AS210" s="124"/>
      <c r="AT210" s="124"/>
      <c r="AU210" s="124"/>
      <c r="AV210" s="124"/>
      <c r="AW210" s="124"/>
      <c r="AX210" s="124"/>
      <c r="AY210" s="95"/>
      <c r="AZ210" s="95"/>
      <c r="BA210" s="98"/>
    </row>
    <row r="211" spans="1:53" ht="12.75" customHeight="1" x14ac:dyDescent="0.25">
      <c r="A211" s="141"/>
      <c r="B211" s="144"/>
      <c r="C211" s="147"/>
      <c r="D211" s="150"/>
      <c r="E211" s="51"/>
      <c r="F211" s="43" t="str">
        <f t="shared" ref="F211:AG211" si="99">IF(F212&gt;0,"НУ","")</f>
        <v/>
      </c>
      <c r="G211" s="43" t="str">
        <f t="shared" si="99"/>
        <v/>
      </c>
      <c r="H211" s="43" t="str">
        <f t="shared" si="99"/>
        <v/>
      </c>
      <c r="I211" s="43" t="str">
        <f t="shared" si="99"/>
        <v/>
      </c>
      <c r="J211" s="43" t="str">
        <f t="shared" si="99"/>
        <v/>
      </c>
      <c r="K211" s="43" t="str">
        <f t="shared" si="99"/>
        <v/>
      </c>
      <c r="L211" s="43" t="str">
        <f t="shared" si="99"/>
        <v/>
      </c>
      <c r="M211" s="43" t="str">
        <f t="shared" si="99"/>
        <v/>
      </c>
      <c r="N211" s="43" t="str">
        <f t="shared" si="99"/>
        <v/>
      </c>
      <c r="O211" s="43" t="str">
        <f t="shared" si="99"/>
        <v/>
      </c>
      <c r="P211" s="43" t="str">
        <f t="shared" si="99"/>
        <v/>
      </c>
      <c r="Q211" s="43" t="str">
        <f t="shared" si="99"/>
        <v/>
      </c>
      <c r="R211" s="43" t="str">
        <f t="shared" si="99"/>
        <v/>
      </c>
      <c r="S211" s="43" t="str">
        <f t="shared" si="99"/>
        <v/>
      </c>
      <c r="T211" s="43" t="str">
        <f t="shared" si="99"/>
        <v/>
      </c>
      <c r="U211" s="43" t="str">
        <f t="shared" si="99"/>
        <v/>
      </c>
      <c r="V211" s="43" t="str">
        <f t="shared" si="99"/>
        <v/>
      </c>
      <c r="W211" s="43" t="str">
        <f t="shared" si="99"/>
        <v/>
      </c>
      <c r="X211" s="43" t="str">
        <f t="shared" si="99"/>
        <v/>
      </c>
      <c r="Y211" s="43" t="str">
        <f t="shared" si="99"/>
        <v/>
      </c>
      <c r="Z211" s="43" t="str">
        <f t="shared" si="99"/>
        <v/>
      </c>
      <c r="AA211" s="43" t="str">
        <f t="shared" si="99"/>
        <v/>
      </c>
      <c r="AB211" s="43" t="str">
        <f t="shared" si="99"/>
        <v/>
      </c>
      <c r="AC211" s="43" t="str">
        <f t="shared" si="99"/>
        <v/>
      </c>
      <c r="AD211" s="43" t="str">
        <f t="shared" si="99"/>
        <v/>
      </c>
      <c r="AE211" s="43" t="str">
        <f t="shared" si="99"/>
        <v/>
      </c>
      <c r="AF211" s="43" t="str">
        <f t="shared" si="99"/>
        <v/>
      </c>
      <c r="AG211" s="43" t="str">
        <f t="shared" si="99"/>
        <v/>
      </c>
      <c r="AH211" s="43"/>
      <c r="AI211" s="43"/>
      <c r="AJ211" s="71"/>
      <c r="AK211" s="162"/>
      <c r="AL211" s="156"/>
      <c r="AM211" s="127"/>
      <c r="AN211" s="130"/>
      <c r="AO211" s="133"/>
      <c r="AP211" s="136"/>
      <c r="AQ211" s="136"/>
      <c r="AR211" s="124"/>
      <c r="AS211" s="124"/>
      <c r="AT211" s="124"/>
      <c r="AU211" s="124"/>
      <c r="AV211" s="124"/>
      <c r="AW211" s="124"/>
      <c r="AX211" s="124"/>
      <c r="AY211" s="95"/>
      <c r="AZ211" s="95"/>
      <c r="BA211" s="98"/>
    </row>
    <row r="212" spans="1:53" ht="13.5" customHeight="1" thickBot="1" x14ac:dyDescent="0.3">
      <c r="A212" s="142"/>
      <c r="B212" s="145"/>
      <c r="C212" s="148"/>
      <c r="D212" s="151"/>
      <c r="E212" s="52"/>
      <c r="F212" s="47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9"/>
      <c r="AK212" s="163"/>
      <c r="AL212" s="157"/>
      <c r="AM212" s="128"/>
      <c r="AN212" s="131"/>
      <c r="AO212" s="134"/>
      <c r="AP212" s="137"/>
      <c r="AQ212" s="137"/>
      <c r="AR212" s="125"/>
      <c r="AS212" s="125"/>
      <c r="AT212" s="125"/>
      <c r="AU212" s="125"/>
      <c r="AV212" s="125"/>
      <c r="AW212" s="125"/>
      <c r="AX212" s="125"/>
      <c r="AY212" s="96"/>
      <c r="AZ212" s="96"/>
      <c r="BA212" s="99"/>
    </row>
    <row r="213" spans="1:53" ht="12.75" customHeight="1" x14ac:dyDescent="0.25">
      <c r="A213" s="140">
        <v>51</v>
      </c>
      <c r="B213" s="143" t="str">
        <f>IFERROR(VLOOKUP($C213,[1]Списки!$A$1:$C$3999,2,0),"")</f>
        <v/>
      </c>
      <c r="C213" s="146"/>
      <c r="D213" s="149" t="str">
        <f>IFERROR(VLOOKUP($C213,[1]Списки!$A$1:$C$3999,3,0),"")</f>
        <v/>
      </c>
      <c r="E213" s="50"/>
      <c r="F213" s="34" t="str">
        <f>VLOOKUP(F$11,[1]Графік!$A$5:$C$32,3,0)</f>
        <v>Р</v>
      </c>
      <c r="G213" s="65" t="str">
        <f>VLOOKUP(G$11,[1]Графік!$A$5:$C$32,3,0)</f>
        <v>Р</v>
      </c>
      <c r="H213" s="65" t="str">
        <f>VLOOKUP(H$11,[1]Графік!$A$5:$C$32,3,0)</f>
        <v>ВВ</v>
      </c>
      <c r="I213" s="65" t="str">
        <f>VLOOKUP(I$11,[1]Графік!$A$5:$C$32,3,0)</f>
        <v>ВВ</v>
      </c>
      <c r="J213" s="65" t="str">
        <f>VLOOKUP(J$11,[1]Графік!$A$5:$C$32,3,0)</f>
        <v>Р</v>
      </c>
      <c r="K213" s="65" t="str">
        <f>VLOOKUP(K$11,[1]Графік!$A$5:$C$32,3,0)</f>
        <v>Р</v>
      </c>
      <c r="L213" s="65" t="str">
        <f>VLOOKUP(L$11,[1]Графік!$A$5:$C$32,3,0)</f>
        <v>Р</v>
      </c>
      <c r="M213" s="65" t="str">
        <f>VLOOKUP(M$11,[1]Графік!$A$5:$C$32,3,0)</f>
        <v>Р</v>
      </c>
      <c r="N213" s="65" t="str">
        <f>VLOOKUP(N$11,[1]Графік!$A$5:$C$32,3,0)</f>
        <v>ВВ</v>
      </c>
      <c r="O213" s="65" t="str">
        <f>VLOOKUP(O$11,[1]Графік!$A$5:$C$32,3,0)</f>
        <v>ВВ</v>
      </c>
      <c r="P213" s="65" t="str">
        <f>VLOOKUP(P$11,[1]Графік!$A$5:$C$32,3,0)</f>
        <v>Р</v>
      </c>
      <c r="Q213" s="65" t="str">
        <f>VLOOKUP(Q$11,[1]Графік!$A$5:$C$32,3,0)</f>
        <v>Р</v>
      </c>
      <c r="R213" s="65" t="str">
        <f>VLOOKUP(R$11,[1]Графік!$A$5:$C$32,3,0)</f>
        <v>Р</v>
      </c>
      <c r="S213" s="65" t="str">
        <f>VLOOKUP(S$11,[1]Графік!$A$5:$C$32,3,0)</f>
        <v>Р</v>
      </c>
      <c r="T213" s="65" t="str">
        <f>VLOOKUP(T$11,[1]Графік!$A$5:$C$32,3,0)</f>
        <v>ВВ</v>
      </c>
      <c r="U213" s="65" t="str">
        <f>VLOOKUP(U$11,[1]Графік!$A$5:$C$32,3,0)</f>
        <v>ВВ</v>
      </c>
      <c r="V213" s="65" t="str">
        <f>VLOOKUP(V$11,[1]Графік!$A$5:$C$32,3,0)</f>
        <v>Р</v>
      </c>
      <c r="W213" s="65" t="str">
        <f>VLOOKUP(W$11,[1]Графік!$A$5:$C$32,3,0)</f>
        <v>Р</v>
      </c>
      <c r="X213" s="65" t="str">
        <f>VLOOKUP(X$11,[1]Графік!$A$5:$C$32,3,0)</f>
        <v>Р</v>
      </c>
      <c r="Y213" s="65" t="str">
        <f>VLOOKUP(Y$11,[1]Графік!$A$5:$C$32,3,0)</f>
        <v>Р</v>
      </c>
      <c r="Z213" s="65" t="str">
        <f>VLOOKUP(Z$11,[1]Графік!$A$5:$C$32,3,0)</f>
        <v>ВВ</v>
      </c>
      <c r="AA213" s="65" t="str">
        <f>VLOOKUP(AA$11,[1]Графік!$A$5:$C$32,3,0)</f>
        <v>ВВ</v>
      </c>
      <c r="AB213" s="65" t="str">
        <f>VLOOKUP(AB$11,[1]Графік!$A$5:$C$32,3,0)</f>
        <v>Р</v>
      </c>
      <c r="AC213" s="65" t="str">
        <f>VLOOKUP(AC$11,[1]Графік!$A$5:$C$32,3,0)</f>
        <v>Р</v>
      </c>
      <c r="AD213" s="65" t="str">
        <f>VLOOKUP(AD$11,[1]Графік!$A$5:$C$32,3,0)</f>
        <v>Р</v>
      </c>
      <c r="AE213" s="65" t="str">
        <f>VLOOKUP(AE$11,[1]Графік!$A$5:$C$32,3,0)</f>
        <v>Р</v>
      </c>
      <c r="AF213" s="65" t="str">
        <f>VLOOKUP(AF$11,[1]Графік!$A$5:$C$32,3,0)</f>
        <v>ВВ</v>
      </c>
      <c r="AG213" s="65" t="str">
        <f>VLOOKUP(AG$11,[1]Графік!$A$5:$C$32,3,0)</f>
        <v>ВВ</v>
      </c>
      <c r="AH213" s="65"/>
      <c r="AI213" s="65"/>
      <c r="AJ213" s="66"/>
      <c r="AK213" s="162">
        <f ca="1">SUMIF($F213:$AJ216,"Р",$F214:$AJ214)</f>
        <v>144</v>
      </c>
      <c r="AL213" s="156">
        <f ca="1">SUMIF($F215:$AJ216,"НУ",$F216:$AJ216)</f>
        <v>0</v>
      </c>
      <c r="AM213" s="127">
        <f ca="1">SUMIF(F213:AJ216,"РВ",F214:AJ214)</f>
        <v>0</v>
      </c>
      <c r="AN213" s="130">
        <f ca="1">AK213+AL213+AM213</f>
        <v>144</v>
      </c>
      <c r="AO213" s="133">
        <f ca="1">AK213/8</f>
        <v>18</v>
      </c>
      <c r="AP213" s="136">
        <f>COUNTIF($F213:$AJ216,"=ВВ")</f>
        <v>10</v>
      </c>
      <c r="AQ213" s="136">
        <f>COUNTIF($F213:$AJ216,"=В")</f>
        <v>0</v>
      </c>
      <c r="AR213" s="124">
        <f>COUNTIF($F213:$AJ216,"=НА")</f>
        <v>0</v>
      </c>
      <c r="AS213" s="124">
        <f>COUNTIF(F213:AJ216,"=ТН")</f>
        <v>0</v>
      </c>
      <c r="AT213" s="124">
        <f>COUNTIF($F213:$AJ216,"=ВД")</f>
        <v>0</v>
      </c>
      <c r="AU213" s="124">
        <f>COUNTIF($F213:$AJ216,"=ВП")</f>
        <v>0</v>
      </c>
      <c r="AV213" s="124">
        <f>COUNTIF($F213:$AJ216,"=ДД")</f>
        <v>0</v>
      </c>
      <c r="AW213" s="124">
        <f>COUNTIF($F213:$AJ216,"=П")</f>
        <v>0</v>
      </c>
      <c r="AX213" s="124">
        <f>COUNTIF($F213:$AJ216,"=ПР")</f>
        <v>0</v>
      </c>
      <c r="AY213" s="95">
        <f>COUNTIF($F213:$AJ216,"=І")</f>
        <v>0</v>
      </c>
      <c r="AZ213" s="95">
        <f>COUNTIF($F213:$AJ216,"=НЗ")</f>
        <v>0</v>
      </c>
      <c r="BA213" s="97" t="str">
        <f>IF(C213&gt;1,[1]Графік!$D$36,"")</f>
        <v/>
      </c>
    </row>
    <row r="214" spans="1:53" ht="12.75" customHeight="1" x14ac:dyDescent="0.25">
      <c r="A214" s="141"/>
      <c r="B214" s="144"/>
      <c r="C214" s="147"/>
      <c r="D214" s="150"/>
      <c r="E214" s="51"/>
      <c r="F214" s="38">
        <f t="shared" ref="F214:AG214" si="100">IF(F213="Р",8,"")</f>
        <v>8</v>
      </c>
      <c r="G214" s="39">
        <f t="shared" si="100"/>
        <v>8</v>
      </c>
      <c r="H214" s="70" t="str">
        <f t="shared" si="100"/>
        <v/>
      </c>
      <c r="I214" s="70" t="str">
        <f t="shared" si="100"/>
        <v/>
      </c>
      <c r="J214" s="70">
        <f t="shared" si="100"/>
        <v>8</v>
      </c>
      <c r="K214" s="70">
        <f t="shared" si="100"/>
        <v>8</v>
      </c>
      <c r="L214" s="70">
        <f t="shared" si="100"/>
        <v>8</v>
      </c>
      <c r="M214" s="70">
        <f t="shared" si="100"/>
        <v>8</v>
      </c>
      <c r="N214" s="70" t="str">
        <f t="shared" si="100"/>
        <v/>
      </c>
      <c r="O214" s="70" t="str">
        <f t="shared" si="100"/>
        <v/>
      </c>
      <c r="P214" s="70">
        <f t="shared" si="100"/>
        <v>8</v>
      </c>
      <c r="Q214" s="70">
        <f t="shared" si="100"/>
        <v>8</v>
      </c>
      <c r="R214" s="70">
        <f t="shared" si="100"/>
        <v>8</v>
      </c>
      <c r="S214" s="70">
        <f t="shared" si="100"/>
        <v>8</v>
      </c>
      <c r="T214" s="70" t="str">
        <f t="shared" si="100"/>
        <v/>
      </c>
      <c r="U214" s="70" t="str">
        <f t="shared" si="100"/>
        <v/>
      </c>
      <c r="V214" s="70">
        <f t="shared" si="100"/>
        <v>8</v>
      </c>
      <c r="W214" s="70">
        <f t="shared" si="100"/>
        <v>8</v>
      </c>
      <c r="X214" s="70">
        <f t="shared" si="100"/>
        <v>8</v>
      </c>
      <c r="Y214" s="70">
        <f t="shared" si="100"/>
        <v>8</v>
      </c>
      <c r="Z214" s="70" t="str">
        <f t="shared" si="100"/>
        <v/>
      </c>
      <c r="AA214" s="70" t="str">
        <f t="shared" si="100"/>
        <v/>
      </c>
      <c r="AB214" s="70">
        <f t="shared" si="100"/>
        <v>8</v>
      </c>
      <c r="AC214" s="70">
        <f t="shared" si="100"/>
        <v>8</v>
      </c>
      <c r="AD214" s="70">
        <f t="shared" si="100"/>
        <v>8</v>
      </c>
      <c r="AE214" s="70">
        <f t="shared" si="100"/>
        <v>8</v>
      </c>
      <c r="AF214" s="70" t="str">
        <f t="shared" si="100"/>
        <v/>
      </c>
      <c r="AG214" s="70" t="str">
        <f t="shared" si="100"/>
        <v/>
      </c>
      <c r="AH214" s="39"/>
      <c r="AI214" s="39"/>
      <c r="AJ214" s="40"/>
      <c r="AK214" s="162"/>
      <c r="AL214" s="156"/>
      <c r="AM214" s="127"/>
      <c r="AN214" s="130"/>
      <c r="AO214" s="133"/>
      <c r="AP214" s="136"/>
      <c r="AQ214" s="136"/>
      <c r="AR214" s="124"/>
      <c r="AS214" s="124"/>
      <c r="AT214" s="124"/>
      <c r="AU214" s="124"/>
      <c r="AV214" s="124"/>
      <c r="AW214" s="124"/>
      <c r="AX214" s="124"/>
      <c r="AY214" s="95"/>
      <c r="AZ214" s="95"/>
      <c r="BA214" s="98"/>
    </row>
    <row r="215" spans="1:53" ht="12.75" customHeight="1" x14ac:dyDescent="0.25">
      <c r="A215" s="141"/>
      <c r="B215" s="144"/>
      <c r="C215" s="147"/>
      <c r="D215" s="150"/>
      <c r="E215" s="51"/>
      <c r="F215" s="43" t="str">
        <f t="shared" ref="F215:AG215" si="101">IF(F216&gt;0,"НУ","")</f>
        <v/>
      </c>
      <c r="G215" s="43" t="str">
        <f t="shared" si="101"/>
        <v/>
      </c>
      <c r="H215" s="43" t="str">
        <f t="shared" si="101"/>
        <v/>
      </c>
      <c r="I215" s="43" t="str">
        <f t="shared" si="101"/>
        <v/>
      </c>
      <c r="J215" s="43" t="str">
        <f t="shared" si="101"/>
        <v/>
      </c>
      <c r="K215" s="43" t="str">
        <f t="shared" si="101"/>
        <v/>
      </c>
      <c r="L215" s="43" t="str">
        <f t="shared" si="101"/>
        <v/>
      </c>
      <c r="M215" s="43" t="str">
        <f t="shared" si="101"/>
        <v/>
      </c>
      <c r="N215" s="43" t="str">
        <f t="shared" si="101"/>
        <v/>
      </c>
      <c r="O215" s="43" t="str">
        <f t="shared" si="101"/>
        <v/>
      </c>
      <c r="P215" s="43" t="str">
        <f t="shared" si="101"/>
        <v/>
      </c>
      <c r="Q215" s="43" t="str">
        <f t="shared" si="101"/>
        <v/>
      </c>
      <c r="R215" s="43" t="str">
        <f t="shared" si="101"/>
        <v/>
      </c>
      <c r="S215" s="43" t="str">
        <f t="shared" si="101"/>
        <v/>
      </c>
      <c r="T215" s="43" t="str">
        <f t="shared" si="101"/>
        <v/>
      </c>
      <c r="U215" s="43" t="str">
        <f t="shared" si="101"/>
        <v/>
      </c>
      <c r="V215" s="43" t="str">
        <f t="shared" si="101"/>
        <v/>
      </c>
      <c r="W215" s="43" t="str">
        <f t="shared" si="101"/>
        <v/>
      </c>
      <c r="X215" s="43" t="str">
        <f t="shared" si="101"/>
        <v/>
      </c>
      <c r="Y215" s="43" t="str">
        <f t="shared" si="101"/>
        <v/>
      </c>
      <c r="Z215" s="43" t="str">
        <f t="shared" si="101"/>
        <v/>
      </c>
      <c r="AA215" s="43" t="str">
        <f t="shared" si="101"/>
        <v/>
      </c>
      <c r="AB215" s="43" t="str">
        <f t="shared" si="101"/>
        <v/>
      </c>
      <c r="AC215" s="43" t="str">
        <f t="shared" si="101"/>
        <v/>
      </c>
      <c r="AD215" s="43" t="str">
        <f t="shared" si="101"/>
        <v/>
      </c>
      <c r="AE215" s="43" t="str">
        <f t="shared" si="101"/>
        <v/>
      </c>
      <c r="AF215" s="43" t="str">
        <f t="shared" si="101"/>
        <v/>
      </c>
      <c r="AG215" s="43" t="str">
        <f t="shared" si="101"/>
        <v/>
      </c>
      <c r="AH215" s="43"/>
      <c r="AI215" s="43"/>
      <c r="AJ215" s="71"/>
      <c r="AK215" s="162"/>
      <c r="AL215" s="156"/>
      <c r="AM215" s="127"/>
      <c r="AN215" s="130"/>
      <c r="AO215" s="133"/>
      <c r="AP215" s="136"/>
      <c r="AQ215" s="136"/>
      <c r="AR215" s="124"/>
      <c r="AS215" s="124"/>
      <c r="AT215" s="124"/>
      <c r="AU215" s="124"/>
      <c r="AV215" s="124"/>
      <c r="AW215" s="124"/>
      <c r="AX215" s="124"/>
      <c r="AY215" s="95"/>
      <c r="AZ215" s="95"/>
      <c r="BA215" s="98"/>
    </row>
    <row r="216" spans="1:53" ht="13.5" customHeight="1" thickBot="1" x14ac:dyDescent="0.3">
      <c r="A216" s="142"/>
      <c r="B216" s="145"/>
      <c r="C216" s="148"/>
      <c r="D216" s="151"/>
      <c r="E216" s="52"/>
      <c r="F216" s="47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9"/>
      <c r="AK216" s="163"/>
      <c r="AL216" s="157"/>
      <c r="AM216" s="128"/>
      <c r="AN216" s="131"/>
      <c r="AO216" s="134"/>
      <c r="AP216" s="137"/>
      <c r="AQ216" s="137"/>
      <c r="AR216" s="125"/>
      <c r="AS216" s="125"/>
      <c r="AT216" s="125"/>
      <c r="AU216" s="125"/>
      <c r="AV216" s="125"/>
      <c r="AW216" s="125"/>
      <c r="AX216" s="125"/>
      <c r="AY216" s="96"/>
      <c r="AZ216" s="96"/>
      <c r="BA216" s="99"/>
    </row>
    <row r="217" spans="1:53" ht="12.75" customHeight="1" x14ac:dyDescent="0.25">
      <c r="A217" s="140">
        <v>52</v>
      </c>
      <c r="B217" s="143" t="str">
        <f>IFERROR(VLOOKUP($C217,[1]Списки!$A$1:$C$3999,2,0),"")</f>
        <v/>
      </c>
      <c r="C217" s="146"/>
      <c r="D217" s="149" t="str">
        <f>IFERROR(VLOOKUP($C217,[1]Списки!$A$1:$C$3999,3,0),"")</f>
        <v/>
      </c>
      <c r="E217" s="50"/>
      <c r="F217" s="34" t="str">
        <f>VLOOKUP(F$11,[1]Графік!$A$5:$C$32,3,0)</f>
        <v>Р</v>
      </c>
      <c r="G217" s="65" t="str">
        <f>VLOOKUP(G$11,[1]Графік!$A$5:$C$32,3,0)</f>
        <v>Р</v>
      </c>
      <c r="H217" s="65" t="str">
        <f>VLOOKUP(H$11,[1]Графік!$A$5:$C$32,3,0)</f>
        <v>ВВ</v>
      </c>
      <c r="I217" s="65" t="str">
        <f>VLOOKUP(I$11,[1]Графік!$A$5:$C$32,3,0)</f>
        <v>ВВ</v>
      </c>
      <c r="J217" s="65" t="str">
        <f>VLOOKUP(J$11,[1]Графік!$A$5:$C$32,3,0)</f>
        <v>Р</v>
      </c>
      <c r="K217" s="65" t="str">
        <f>VLOOKUP(K$11,[1]Графік!$A$5:$C$32,3,0)</f>
        <v>Р</v>
      </c>
      <c r="L217" s="65" t="str">
        <f>VLOOKUP(L$11,[1]Графік!$A$5:$C$32,3,0)</f>
        <v>Р</v>
      </c>
      <c r="M217" s="65" t="str">
        <f>VLOOKUP(M$11,[1]Графік!$A$5:$C$32,3,0)</f>
        <v>Р</v>
      </c>
      <c r="N217" s="65" t="str">
        <f>VLOOKUP(N$11,[1]Графік!$A$5:$C$32,3,0)</f>
        <v>ВВ</v>
      </c>
      <c r="O217" s="65" t="str">
        <f>VLOOKUP(O$11,[1]Графік!$A$5:$C$32,3,0)</f>
        <v>ВВ</v>
      </c>
      <c r="P217" s="65" t="str">
        <f>VLOOKUP(P$11,[1]Графік!$A$5:$C$32,3,0)</f>
        <v>Р</v>
      </c>
      <c r="Q217" s="65" t="str">
        <f>VLOOKUP(Q$11,[1]Графік!$A$5:$C$32,3,0)</f>
        <v>Р</v>
      </c>
      <c r="R217" s="65" t="str">
        <f>VLOOKUP(R$11,[1]Графік!$A$5:$C$32,3,0)</f>
        <v>Р</v>
      </c>
      <c r="S217" s="65" t="str">
        <f>VLOOKUP(S$11,[1]Графік!$A$5:$C$32,3,0)</f>
        <v>Р</v>
      </c>
      <c r="T217" s="65" t="str">
        <f>VLOOKUP(T$11,[1]Графік!$A$5:$C$32,3,0)</f>
        <v>ВВ</v>
      </c>
      <c r="U217" s="65" t="str">
        <f>VLOOKUP(U$11,[1]Графік!$A$5:$C$32,3,0)</f>
        <v>ВВ</v>
      </c>
      <c r="V217" s="65" t="str">
        <f>VLOOKUP(V$11,[1]Графік!$A$5:$C$32,3,0)</f>
        <v>Р</v>
      </c>
      <c r="W217" s="65" t="str">
        <f>VLOOKUP(W$11,[1]Графік!$A$5:$C$32,3,0)</f>
        <v>Р</v>
      </c>
      <c r="X217" s="65" t="str">
        <f>VLOOKUP(X$11,[1]Графік!$A$5:$C$32,3,0)</f>
        <v>Р</v>
      </c>
      <c r="Y217" s="65" t="str">
        <f>VLOOKUP(Y$11,[1]Графік!$A$5:$C$32,3,0)</f>
        <v>Р</v>
      </c>
      <c r="Z217" s="65" t="str">
        <f>VLOOKUP(Z$11,[1]Графік!$A$5:$C$32,3,0)</f>
        <v>ВВ</v>
      </c>
      <c r="AA217" s="65" t="str">
        <f>VLOOKUP(AA$11,[1]Графік!$A$5:$C$32,3,0)</f>
        <v>ВВ</v>
      </c>
      <c r="AB217" s="65" t="str">
        <f>VLOOKUP(AB$11,[1]Графік!$A$5:$C$32,3,0)</f>
        <v>Р</v>
      </c>
      <c r="AC217" s="65" t="str">
        <f>VLOOKUP(AC$11,[1]Графік!$A$5:$C$32,3,0)</f>
        <v>Р</v>
      </c>
      <c r="AD217" s="65" t="str">
        <f>VLOOKUP(AD$11,[1]Графік!$A$5:$C$32,3,0)</f>
        <v>Р</v>
      </c>
      <c r="AE217" s="65" t="str">
        <f>VLOOKUP(AE$11,[1]Графік!$A$5:$C$32,3,0)</f>
        <v>Р</v>
      </c>
      <c r="AF217" s="65" t="str">
        <f>VLOOKUP(AF$11,[1]Графік!$A$5:$C$32,3,0)</f>
        <v>ВВ</v>
      </c>
      <c r="AG217" s="65" t="str">
        <f>VLOOKUP(AG$11,[1]Графік!$A$5:$C$32,3,0)</f>
        <v>ВВ</v>
      </c>
      <c r="AH217" s="65"/>
      <c r="AI217" s="65"/>
      <c r="AJ217" s="66"/>
      <c r="AK217" s="162">
        <f ca="1">SUMIF($F217:$AJ220,"Р",$F218:$AJ218)</f>
        <v>144</v>
      </c>
      <c r="AL217" s="156">
        <f ca="1">SUMIF($F219:$AJ220,"НУ",$F220:$AJ220)</f>
        <v>0</v>
      </c>
      <c r="AM217" s="127">
        <f ca="1">SUMIF(F217:AJ220,"РВ",F218:AJ218)</f>
        <v>0</v>
      </c>
      <c r="AN217" s="130">
        <f ca="1">AK217+AL217+AM217</f>
        <v>144</v>
      </c>
      <c r="AO217" s="133">
        <f ca="1">AK217/8</f>
        <v>18</v>
      </c>
      <c r="AP217" s="136">
        <f>COUNTIF($F217:$AJ220,"=ВВ")</f>
        <v>10</v>
      </c>
      <c r="AQ217" s="136">
        <f>COUNTIF($F217:$AJ220,"=В")</f>
        <v>0</v>
      </c>
      <c r="AR217" s="124">
        <f>COUNTIF($F217:$AJ220,"=НА")</f>
        <v>0</v>
      </c>
      <c r="AS217" s="124">
        <f>COUNTIF(F217:AJ220,"=ТН")</f>
        <v>0</v>
      </c>
      <c r="AT217" s="124">
        <f>COUNTIF($F217:$AJ220,"=ВД")</f>
        <v>0</v>
      </c>
      <c r="AU217" s="124">
        <f>COUNTIF($F217:$AJ220,"=ВП")</f>
        <v>0</v>
      </c>
      <c r="AV217" s="124">
        <f>COUNTIF($F217:$AJ220,"=ДД")</f>
        <v>0</v>
      </c>
      <c r="AW217" s="124">
        <f>COUNTIF($F217:$AJ220,"=П")</f>
        <v>0</v>
      </c>
      <c r="AX217" s="124">
        <f>COUNTIF($F217:$AJ220,"=ПР")</f>
        <v>0</v>
      </c>
      <c r="AY217" s="95">
        <f>COUNTIF($F217:$AJ220,"=І")</f>
        <v>0</v>
      </c>
      <c r="AZ217" s="95">
        <f>COUNTIF($F217:$AJ220,"=НЗ")</f>
        <v>0</v>
      </c>
      <c r="BA217" s="97" t="str">
        <f>IF(C217&gt;1,[1]Графік!$D$36,"")</f>
        <v/>
      </c>
    </row>
    <row r="218" spans="1:53" ht="12.75" customHeight="1" x14ac:dyDescent="0.25">
      <c r="A218" s="141"/>
      <c r="B218" s="144"/>
      <c r="C218" s="147"/>
      <c r="D218" s="150"/>
      <c r="E218" s="51"/>
      <c r="F218" s="38">
        <f t="shared" ref="F218:AG218" si="102">IF(F217="Р",8,"")</f>
        <v>8</v>
      </c>
      <c r="G218" s="39">
        <f t="shared" si="102"/>
        <v>8</v>
      </c>
      <c r="H218" s="70" t="str">
        <f t="shared" si="102"/>
        <v/>
      </c>
      <c r="I218" s="70" t="str">
        <f t="shared" si="102"/>
        <v/>
      </c>
      <c r="J218" s="70">
        <f t="shared" si="102"/>
        <v>8</v>
      </c>
      <c r="K218" s="70">
        <f t="shared" si="102"/>
        <v>8</v>
      </c>
      <c r="L218" s="70">
        <f t="shared" si="102"/>
        <v>8</v>
      </c>
      <c r="M218" s="70">
        <f t="shared" si="102"/>
        <v>8</v>
      </c>
      <c r="N218" s="70" t="str">
        <f t="shared" si="102"/>
        <v/>
      </c>
      <c r="O218" s="70" t="str">
        <f t="shared" si="102"/>
        <v/>
      </c>
      <c r="P218" s="70">
        <f t="shared" si="102"/>
        <v>8</v>
      </c>
      <c r="Q218" s="70">
        <f t="shared" si="102"/>
        <v>8</v>
      </c>
      <c r="R218" s="70">
        <f t="shared" si="102"/>
        <v>8</v>
      </c>
      <c r="S218" s="70">
        <f t="shared" si="102"/>
        <v>8</v>
      </c>
      <c r="T218" s="70" t="str">
        <f t="shared" si="102"/>
        <v/>
      </c>
      <c r="U218" s="70" t="str">
        <f t="shared" si="102"/>
        <v/>
      </c>
      <c r="V218" s="70">
        <f t="shared" si="102"/>
        <v>8</v>
      </c>
      <c r="W218" s="70">
        <f t="shared" si="102"/>
        <v>8</v>
      </c>
      <c r="X218" s="70">
        <f t="shared" si="102"/>
        <v>8</v>
      </c>
      <c r="Y218" s="70">
        <f t="shared" si="102"/>
        <v>8</v>
      </c>
      <c r="Z218" s="70" t="str">
        <f t="shared" si="102"/>
        <v/>
      </c>
      <c r="AA218" s="70" t="str">
        <f t="shared" si="102"/>
        <v/>
      </c>
      <c r="AB218" s="70">
        <f t="shared" si="102"/>
        <v>8</v>
      </c>
      <c r="AC218" s="70">
        <f t="shared" si="102"/>
        <v>8</v>
      </c>
      <c r="AD218" s="70">
        <f t="shared" si="102"/>
        <v>8</v>
      </c>
      <c r="AE218" s="70">
        <f t="shared" si="102"/>
        <v>8</v>
      </c>
      <c r="AF218" s="70" t="str">
        <f t="shared" si="102"/>
        <v/>
      </c>
      <c r="AG218" s="70" t="str">
        <f t="shared" si="102"/>
        <v/>
      </c>
      <c r="AH218" s="39"/>
      <c r="AI218" s="39"/>
      <c r="AJ218" s="40"/>
      <c r="AK218" s="162"/>
      <c r="AL218" s="156"/>
      <c r="AM218" s="127"/>
      <c r="AN218" s="130"/>
      <c r="AO218" s="133"/>
      <c r="AP218" s="136"/>
      <c r="AQ218" s="136"/>
      <c r="AR218" s="124"/>
      <c r="AS218" s="124"/>
      <c r="AT218" s="124"/>
      <c r="AU218" s="124"/>
      <c r="AV218" s="124"/>
      <c r="AW218" s="124"/>
      <c r="AX218" s="124"/>
      <c r="AY218" s="95"/>
      <c r="AZ218" s="95"/>
      <c r="BA218" s="98"/>
    </row>
    <row r="219" spans="1:53" ht="12.75" customHeight="1" x14ac:dyDescent="0.25">
      <c r="A219" s="141"/>
      <c r="B219" s="144"/>
      <c r="C219" s="147"/>
      <c r="D219" s="150"/>
      <c r="E219" s="51"/>
      <c r="F219" s="43" t="str">
        <f t="shared" ref="F219:AG219" si="103">IF(F220&gt;0,"НУ","")</f>
        <v/>
      </c>
      <c r="G219" s="43" t="str">
        <f t="shared" si="103"/>
        <v/>
      </c>
      <c r="H219" s="43" t="str">
        <f t="shared" si="103"/>
        <v/>
      </c>
      <c r="I219" s="43" t="str">
        <f t="shared" si="103"/>
        <v/>
      </c>
      <c r="J219" s="43" t="str">
        <f t="shared" si="103"/>
        <v/>
      </c>
      <c r="K219" s="43" t="str">
        <f t="shared" si="103"/>
        <v/>
      </c>
      <c r="L219" s="43" t="str">
        <f t="shared" si="103"/>
        <v/>
      </c>
      <c r="M219" s="43" t="str">
        <f t="shared" si="103"/>
        <v/>
      </c>
      <c r="N219" s="43" t="str">
        <f t="shared" si="103"/>
        <v/>
      </c>
      <c r="O219" s="43" t="str">
        <f t="shared" si="103"/>
        <v/>
      </c>
      <c r="P219" s="43" t="str">
        <f t="shared" si="103"/>
        <v/>
      </c>
      <c r="Q219" s="43" t="str">
        <f t="shared" si="103"/>
        <v/>
      </c>
      <c r="R219" s="43" t="str">
        <f t="shared" si="103"/>
        <v/>
      </c>
      <c r="S219" s="43" t="str">
        <f t="shared" si="103"/>
        <v/>
      </c>
      <c r="T219" s="43" t="str">
        <f t="shared" si="103"/>
        <v/>
      </c>
      <c r="U219" s="43" t="str">
        <f t="shared" si="103"/>
        <v/>
      </c>
      <c r="V219" s="43" t="str">
        <f t="shared" si="103"/>
        <v/>
      </c>
      <c r="W219" s="43" t="str">
        <f t="shared" si="103"/>
        <v/>
      </c>
      <c r="X219" s="43" t="str">
        <f t="shared" si="103"/>
        <v/>
      </c>
      <c r="Y219" s="43" t="str">
        <f t="shared" si="103"/>
        <v/>
      </c>
      <c r="Z219" s="43" t="str">
        <f t="shared" si="103"/>
        <v/>
      </c>
      <c r="AA219" s="43" t="str">
        <f t="shared" si="103"/>
        <v/>
      </c>
      <c r="AB219" s="43" t="str">
        <f t="shared" si="103"/>
        <v/>
      </c>
      <c r="AC219" s="43" t="str">
        <f t="shared" si="103"/>
        <v/>
      </c>
      <c r="AD219" s="43" t="str">
        <f t="shared" si="103"/>
        <v/>
      </c>
      <c r="AE219" s="43" t="str">
        <f t="shared" si="103"/>
        <v/>
      </c>
      <c r="AF219" s="43" t="str">
        <f t="shared" si="103"/>
        <v/>
      </c>
      <c r="AG219" s="43" t="str">
        <f t="shared" si="103"/>
        <v/>
      </c>
      <c r="AH219" s="43"/>
      <c r="AI219" s="43"/>
      <c r="AJ219" s="71"/>
      <c r="AK219" s="162"/>
      <c r="AL219" s="156"/>
      <c r="AM219" s="127"/>
      <c r="AN219" s="130"/>
      <c r="AO219" s="133"/>
      <c r="AP219" s="136"/>
      <c r="AQ219" s="136"/>
      <c r="AR219" s="124"/>
      <c r="AS219" s="124"/>
      <c r="AT219" s="124"/>
      <c r="AU219" s="124"/>
      <c r="AV219" s="124"/>
      <c r="AW219" s="124"/>
      <c r="AX219" s="124"/>
      <c r="AY219" s="95"/>
      <c r="AZ219" s="95"/>
      <c r="BA219" s="98"/>
    </row>
    <row r="220" spans="1:53" ht="13.5" customHeight="1" thickBot="1" x14ac:dyDescent="0.3">
      <c r="A220" s="142"/>
      <c r="B220" s="145"/>
      <c r="C220" s="148"/>
      <c r="D220" s="151"/>
      <c r="E220" s="52"/>
      <c r="F220" s="47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9"/>
      <c r="AK220" s="163"/>
      <c r="AL220" s="157"/>
      <c r="AM220" s="128"/>
      <c r="AN220" s="131"/>
      <c r="AO220" s="134"/>
      <c r="AP220" s="137"/>
      <c r="AQ220" s="137"/>
      <c r="AR220" s="125"/>
      <c r="AS220" s="125"/>
      <c r="AT220" s="125"/>
      <c r="AU220" s="125"/>
      <c r="AV220" s="125"/>
      <c r="AW220" s="125"/>
      <c r="AX220" s="125"/>
      <c r="AY220" s="96"/>
      <c r="AZ220" s="96"/>
      <c r="BA220" s="99"/>
    </row>
    <row r="221" spans="1:53" ht="12.75" customHeight="1" x14ac:dyDescent="0.25">
      <c r="A221" s="140">
        <v>53</v>
      </c>
      <c r="B221" s="143" t="str">
        <f>IFERROR(VLOOKUP($C221,[1]Списки!$A$1:$C$3999,2,0),"")</f>
        <v/>
      </c>
      <c r="C221" s="146"/>
      <c r="D221" s="149" t="str">
        <f>IFERROR(VLOOKUP($C221,[1]Списки!$A$1:$C$3999,3,0),"")</f>
        <v/>
      </c>
      <c r="E221" s="50"/>
      <c r="F221" s="34" t="str">
        <f>VLOOKUP(F$11,[1]Графік!$A$5:$C$32,3,0)</f>
        <v>Р</v>
      </c>
      <c r="G221" s="65" t="str">
        <f>VLOOKUP(G$11,[1]Графік!$A$5:$C$32,3,0)</f>
        <v>Р</v>
      </c>
      <c r="H221" s="65" t="str">
        <f>VLOOKUP(H$11,[1]Графік!$A$5:$C$32,3,0)</f>
        <v>ВВ</v>
      </c>
      <c r="I221" s="65" t="str">
        <f>VLOOKUP(I$11,[1]Графік!$A$5:$C$32,3,0)</f>
        <v>ВВ</v>
      </c>
      <c r="J221" s="65" t="str">
        <f>VLOOKUP(J$11,[1]Графік!$A$5:$C$32,3,0)</f>
        <v>Р</v>
      </c>
      <c r="K221" s="65" t="str">
        <f>VLOOKUP(K$11,[1]Графік!$A$5:$C$32,3,0)</f>
        <v>Р</v>
      </c>
      <c r="L221" s="65" t="str">
        <f>VLOOKUP(L$11,[1]Графік!$A$5:$C$32,3,0)</f>
        <v>Р</v>
      </c>
      <c r="M221" s="65" t="str">
        <f>VLOOKUP(M$11,[1]Графік!$A$5:$C$32,3,0)</f>
        <v>Р</v>
      </c>
      <c r="N221" s="65" t="str">
        <f>VLOOKUP(N$11,[1]Графік!$A$5:$C$32,3,0)</f>
        <v>ВВ</v>
      </c>
      <c r="O221" s="65" t="str">
        <f>VLOOKUP(O$11,[1]Графік!$A$5:$C$32,3,0)</f>
        <v>ВВ</v>
      </c>
      <c r="P221" s="65" t="str">
        <f>VLOOKUP(P$11,[1]Графік!$A$5:$C$32,3,0)</f>
        <v>Р</v>
      </c>
      <c r="Q221" s="65" t="str">
        <f>VLOOKUP(Q$11,[1]Графік!$A$5:$C$32,3,0)</f>
        <v>Р</v>
      </c>
      <c r="R221" s="65" t="str">
        <f>VLOOKUP(R$11,[1]Графік!$A$5:$C$32,3,0)</f>
        <v>Р</v>
      </c>
      <c r="S221" s="65" t="str">
        <f>VLOOKUP(S$11,[1]Графік!$A$5:$C$32,3,0)</f>
        <v>Р</v>
      </c>
      <c r="T221" s="65" t="str">
        <f>VLOOKUP(T$11,[1]Графік!$A$5:$C$32,3,0)</f>
        <v>ВВ</v>
      </c>
      <c r="U221" s="65" t="str">
        <f>VLOOKUP(U$11,[1]Графік!$A$5:$C$32,3,0)</f>
        <v>ВВ</v>
      </c>
      <c r="V221" s="65" t="str">
        <f>VLOOKUP(V$11,[1]Графік!$A$5:$C$32,3,0)</f>
        <v>Р</v>
      </c>
      <c r="W221" s="65" t="str">
        <f>VLOOKUP(W$11,[1]Графік!$A$5:$C$32,3,0)</f>
        <v>Р</v>
      </c>
      <c r="X221" s="65" t="str">
        <f>VLOOKUP(X$11,[1]Графік!$A$5:$C$32,3,0)</f>
        <v>Р</v>
      </c>
      <c r="Y221" s="65" t="str">
        <f>VLOOKUP(Y$11,[1]Графік!$A$5:$C$32,3,0)</f>
        <v>Р</v>
      </c>
      <c r="Z221" s="65" t="str">
        <f>VLOOKUP(Z$11,[1]Графік!$A$5:$C$32,3,0)</f>
        <v>ВВ</v>
      </c>
      <c r="AA221" s="65" t="str">
        <f>VLOOKUP(AA$11,[1]Графік!$A$5:$C$32,3,0)</f>
        <v>ВВ</v>
      </c>
      <c r="AB221" s="65" t="str">
        <f>VLOOKUP(AB$11,[1]Графік!$A$5:$C$32,3,0)</f>
        <v>Р</v>
      </c>
      <c r="AC221" s="65" t="str">
        <f>VLOOKUP(AC$11,[1]Графік!$A$5:$C$32,3,0)</f>
        <v>Р</v>
      </c>
      <c r="AD221" s="65" t="str">
        <f>VLOOKUP(AD$11,[1]Графік!$A$5:$C$32,3,0)</f>
        <v>Р</v>
      </c>
      <c r="AE221" s="65" t="str">
        <f>VLOOKUP(AE$11,[1]Графік!$A$5:$C$32,3,0)</f>
        <v>Р</v>
      </c>
      <c r="AF221" s="65" t="str">
        <f>VLOOKUP(AF$11,[1]Графік!$A$5:$C$32,3,0)</f>
        <v>ВВ</v>
      </c>
      <c r="AG221" s="65" t="str">
        <f>VLOOKUP(AG$11,[1]Графік!$A$5:$C$32,3,0)</f>
        <v>ВВ</v>
      </c>
      <c r="AH221" s="65"/>
      <c r="AI221" s="65"/>
      <c r="AJ221" s="66"/>
      <c r="AK221" s="162">
        <f ca="1">SUMIF($F221:$AJ224,"Р",$F222:$AJ222)</f>
        <v>144</v>
      </c>
      <c r="AL221" s="156">
        <f ca="1">SUMIF($F223:$AJ224,"НУ",$F224:$AJ224)</f>
        <v>0</v>
      </c>
      <c r="AM221" s="127">
        <f ca="1">SUMIF(F221:AJ224,"РВ",F222:AJ222)</f>
        <v>0</v>
      </c>
      <c r="AN221" s="130">
        <f ca="1">AK221+AL221+AM221</f>
        <v>144</v>
      </c>
      <c r="AO221" s="133">
        <f ca="1">AK221/8</f>
        <v>18</v>
      </c>
      <c r="AP221" s="136">
        <f>COUNTIF($F221:$AJ224,"=ВВ")</f>
        <v>10</v>
      </c>
      <c r="AQ221" s="136">
        <f>COUNTIF($F221:$AJ224,"=В")</f>
        <v>0</v>
      </c>
      <c r="AR221" s="124">
        <f>COUNTIF($F221:$AJ224,"=НА")</f>
        <v>0</v>
      </c>
      <c r="AS221" s="124">
        <f>COUNTIF(F221:AJ224,"=ТН")</f>
        <v>0</v>
      </c>
      <c r="AT221" s="124">
        <f>COUNTIF($F221:$AJ224,"=ВД")</f>
        <v>0</v>
      </c>
      <c r="AU221" s="124">
        <f>COUNTIF($F221:$AJ224,"=ВП")</f>
        <v>0</v>
      </c>
      <c r="AV221" s="124">
        <f>COUNTIF($F221:$AJ224,"=ДД")</f>
        <v>0</v>
      </c>
      <c r="AW221" s="124">
        <f>COUNTIF($F221:$AJ224,"=П")</f>
        <v>0</v>
      </c>
      <c r="AX221" s="124">
        <f>COUNTIF($F221:$AJ224,"=ПР")</f>
        <v>0</v>
      </c>
      <c r="AY221" s="95">
        <f>COUNTIF($F221:$AJ224,"=І")</f>
        <v>0</v>
      </c>
      <c r="AZ221" s="95">
        <f>COUNTIF($F221:$AJ224,"=НЗ")</f>
        <v>0</v>
      </c>
      <c r="BA221" s="97" t="str">
        <f>IF(C221&gt;1,[1]Графік!$D$36,"")</f>
        <v/>
      </c>
    </row>
    <row r="222" spans="1:53" ht="12.75" customHeight="1" x14ac:dyDescent="0.25">
      <c r="A222" s="141"/>
      <c r="B222" s="144"/>
      <c r="C222" s="147"/>
      <c r="D222" s="150"/>
      <c r="E222" s="51"/>
      <c r="F222" s="38">
        <f t="shared" ref="F222:AG222" si="104">IF(F221="Р",8,"")</f>
        <v>8</v>
      </c>
      <c r="G222" s="39">
        <f t="shared" si="104"/>
        <v>8</v>
      </c>
      <c r="H222" s="70" t="str">
        <f t="shared" si="104"/>
        <v/>
      </c>
      <c r="I222" s="70" t="str">
        <f t="shared" si="104"/>
        <v/>
      </c>
      <c r="J222" s="70">
        <f t="shared" si="104"/>
        <v>8</v>
      </c>
      <c r="K222" s="70">
        <f t="shared" si="104"/>
        <v>8</v>
      </c>
      <c r="L222" s="70">
        <f t="shared" si="104"/>
        <v>8</v>
      </c>
      <c r="M222" s="70">
        <f t="shared" si="104"/>
        <v>8</v>
      </c>
      <c r="N222" s="70" t="str">
        <f t="shared" si="104"/>
        <v/>
      </c>
      <c r="O222" s="70" t="str">
        <f t="shared" si="104"/>
        <v/>
      </c>
      <c r="P222" s="70">
        <f t="shared" si="104"/>
        <v>8</v>
      </c>
      <c r="Q222" s="70">
        <f t="shared" si="104"/>
        <v>8</v>
      </c>
      <c r="R222" s="70">
        <f t="shared" si="104"/>
        <v>8</v>
      </c>
      <c r="S222" s="70">
        <f t="shared" si="104"/>
        <v>8</v>
      </c>
      <c r="T222" s="70" t="str">
        <f t="shared" si="104"/>
        <v/>
      </c>
      <c r="U222" s="70" t="str">
        <f t="shared" si="104"/>
        <v/>
      </c>
      <c r="V222" s="70">
        <f t="shared" si="104"/>
        <v>8</v>
      </c>
      <c r="W222" s="70">
        <f t="shared" si="104"/>
        <v>8</v>
      </c>
      <c r="X222" s="70">
        <f t="shared" si="104"/>
        <v>8</v>
      </c>
      <c r="Y222" s="70">
        <f t="shared" si="104"/>
        <v>8</v>
      </c>
      <c r="Z222" s="70" t="str">
        <f t="shared" si="104"/>
        <v/>
      </c>
      <c r="AA222" s="70" t="str">
        <f t="shared" si="104"/>
        <v/>
      </c>
      <c r="AB222" s="70">
        <f t="shared" si="104"/>
        <v>8</v>
      </c>
      <c r="AC222" s="70">
        <f t="shared" si="104"/>
        <v>8</v>
      </c>
      <c r="AD222" s="70">
        <f t="shared" si="104"/>
        <v>8</v>
      </c>
      <c r="AE222" s="70">
        <f t="shared" si="104"/>
        <v>8</v>
      </c>
      <c r="AF222" s="70" t="str">
        <f t="shared" si="104"/>
        <v/>
      </c>
      <c r="AG222" s="70" t="str">
        <f t="shared" si="104"/>
        <v/>
      </c>
      <c r="AH222" s="39"/>
      <c r="AI222" s="39"/>
      <c r="AJ222" s="40"/>
      <c r="AK222" s="162"/>
      <c r="AL222" s="156"/>
      <c r="AM222" s="127"/>
      <c r="AN222" s="130"/>
      <c r="AO222" s="133"/>
      <c r="AP222" s="136"/>
      <c r="AQ222" s="136"/>
      <c r="AR222" s="124"/>
      <c r="AS222" s="124"/>
      <c r="AT222" s="124"/>
      <c r="AU222" s="124"/>
      <c r="AV222" s="124"/>
      <c r="AW222" s="124"/>
      <c r="AX222" s="124"/>
      <c r="AY222" s="95"/>
      <c r="AZ222" s="95"/>
      <c r="BA222" s="98"/>
    </row>
    <row r="223" spans="1:53" ht="12.75" customHeight="1" x14ac:dyDescent="0.25">
      <c r="A223" s="141"/>
      <c r="B223" s="144"/>
      <c r="C223" s="147"/>
      <c r="D223" s="150"/>
      <c r="E223" s="51"/>
      <c r="F223" s="43" t="str">
        <f t="shared" ref="F223:AG223" si="105">IF(F224&gt;0,"НУ","")</f>
        <v/>
      </c>
      <c r="G223" s="43" t="str">
        <f t="shared" si="105"/>
        <v/>
      </c>
      <c r="H223" s="43" t="str">
        <f t="shared" si="105"/>
        <v/>
      </c>
      <c r="I223" s="43" t="str">
        <f t="shared" si="105"/>
        <v/>
      </c>
      <c r="J223" s="43" t="str">
        <f t="shared" si="105"/>
        <v/>
      </c>
      <c r="K223" s="43" t="str">
        <f t="shared" si="105"/>
        <v/>
      </c>
      <c r="L223" s="43" t="str">
        <f t="shared" si="105"/>
        <v/>
      </c>
      <c r="M223" s="43" t="str">
        <f t="shared" si="105"/>
        <v/>
      </c>
      <c r="N223" s="43" t="str">
        <f t="shared" si="105"/>
        <v/>
      </c>
      <c r="O223" s="43" t="str">
        <f t="shared" si="105"/>
        <v/>
      </c>
      <c r="P223" s="43" t="str">
        <f t="shared" si="105"/>
        <v/>
      </c>
      <c r="Q223" s="43" t="str">
        <f t="shared" si="105"/>
        <v/>
      </c>
      <c r="R223" s="43" t="str">
        <f t="shared" si="105"/>
        <v/>
      </c>
      <c r="S223" s="43" t="str">
        <f t="shared" si="105"/>
        <v/>
      </c>
      <c r="T223" s="43" t="str">
        <f t="shared" si="105"/>
        <v/>
      </c>
      <c r="U223" s="43" t="str">
        <f t="shared" si="105"/>
        <v/>
      </c>
      <c r="V223" s="43" t="str">
        <f t="shared" si="105"/>
        <v/>
      </c>
      <c r="W223" s="43" t="str">
        <f t="shared" si="105"/>
        <v/>
      </c>
      <c r="X223" s="43" t="str">
        <f t="shared" si="105"/>
        <v/>
      </c>
      <c r="Y223" s="43" t="str">
        <f t="shared" si="105"/>
        <v/>
      </c>
      <c r="Z223" s="43" t="str">
        <f t="shared" si="105"/>
        <v/>
      </c>
      <c r="AA223" s="43" t="str">
        <f t="shared" si="105"/>
        <v/>
      </c>
      <c r="AB223" s="43" t="str">
        <f t="shared" si="105"/>
        <v/>
      </c>
      <c r="AC223" s="43" t="str">
        <f t="shared" si="105"/>
        <v/>
      </c>
      <c r="AD223" s="43" t="str">
        <f t="shared" si="105"/>
        <v/>
      </c>
      <c r="AE223" s="43" t="str">
        <f t="shared" si="105"/>
        <v/>
      </c>
      <c r="AF223" s="43" t="str">
        <f t="shared" si="105"/>
        <v/>
      </c>
      <c r="AG223" s="43" t="str">
        <f t="shared" si="105"/>
        <v/>
      </c>
      <c r="AH223" s="43"/>
      <c r="AI223" s="43"/>
      <c r="AJ223" s="71"/>
      <c r="AK223" s="162"/>
      <c r="AL223" s="156"/>
      <c r="AM223" s="127"/>
      <c r="AN223" s="130"/>
      <c r="AO223" s="133"/>
      <c r="AP223" s="136"/>
      <c r="AQ223" s="136"/>
      <c r="AR223" s="124"/>
      <c r="AS223" s="124"/>
      <c r="AT223" s="124"/>
      <c r="AU223" s="124"/>
      <c r="AV223" s="124"/>
      <c r="AW223" s="124"/>
      <c r="AX223" s="124"/>
      <c r="AY223" s="95"/>
      <c r="AZ223" s="95"/>
      <c r="BA223" s="98"/>
    </row>
    <row r="224" spans="1:53" ht="13.5" customHeight="1" thickBot="1" x14ac:dyDescent="0.3">
      <c r="A224" s="142"/>
      <c r="B224" s="145"/>
      <c r="C224" s="148"/>
      <c r="D224" s="151"/>
      <c r="E224" s="52"/>
      <c r="F224" s="47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9"/>
      <c r="AK224" s="163"/>
      <c r="AL224" s="157"/>
      <c r="AM224" s="128"/>
      <c r="AN224" s="131"/>
      <c r="AO224" s="134"/>
      <c r="AP224" s="137"/>
      <c r="AQ224" s="137"/>
      <c r="AR224" s="125"/>
      <c r="AS224" s="125"/>
      <c r="AT224" s="125"/>
      <c r="AU224" s="125"/>
      <c r="AV224" s="125"/>
      <c r="AW224" s="125"/>
      <c r="AX224" s="125"/>
      <c r="AY224" s="96"/>
      <c r="AZ224" s="96"/>
      <c r="BA224" s="99"/>
    </row>
    <row r="225" spans="1:53" ht="12.75" customHeight="1" x14ac:dyDescent="0.25">
      <c r="A225" s="140">
        <v>54</v>
      </c>
      <c r="B225" s="143" t="str">
        <f>IFERROR(VLOOKUP($C225,[1]Списки!$A$1:$C$3999,2,0),"")</f>
        <v/>
      </c>
      <c r="C225" s="146"/>
      <c r="D225" s="149" t="str">
        <f>IFERROR(VLOOKUP($C225,[1]Списки!$A$1:$C$3999,3,0),"")</f>
        <v/>
      </c>
      <c r="E225" s="50"/>
      <c r="F225" s="34" t="str">
        <f>VLOOKUP(F$11,[1]Графік!$A$5:$C$32,3,0)</f>
        <v>Р</v>
      </c>
      <c r="G225" s="65" t="str">
        <f>VLOOKUP(G$11,[1]Графік!$A$5:$C$32,3,0)</f>
        <v>Р</v>
      </c>
      <c r="H225" s="65" t="str">
        <f>VLOOKUP(H$11,[1]Графік!$A$5:$C$32,3,0)</f>
        <v>ВВ</v>
      </c>
      <c r="I225" s="65" t="str">
        <f>VLOOKUP(I$11,[1]Графік!$A$5:$C$32,3,0)</f>
        <v>ВВ</v>
      </c>
      <c r="J225" s="65" t="str">
        <f>VLOOKUP(J$11,[1]Графік!$A$5:$C$32,3,0)</f>
        <v>Р</v>
      </c>
      <c r="K225" s="65" t="str">
        <f>VLOOKUP(K$11,[1]Графік!$A$5:$C$32,3,0)</f>
        <v>Р</v>
      </c>
      <c r="L225" s="65" t="str">
        <f>VLOOKUP(L$11,[1]Графік!$A$5:$C$32,3,0)</f>
        <v>Р</v>
      </c>
      <c r="M225" s="65" t="str">
        <f>VLOOKUP(M$11,[1]Графік!$A$5:$C$32,3,0)</f>
        <v>Р</v>
      </c>
      <c r="N225" s="65" t="str">
        <f>VLOOKUP(N$11,[1]Графік!$A$5:$C$32,3,0)</f>
        <v>ВВ</v>
      </c>
      <c r="O225" s="65" t="str">
        <f>VLOOKUP(O$11,[1]Графік!$A$5:$C$32,3,0)</f>
        <v>ВВ</v>
      </c>
      <c r="P225" s="65" t="str">
        <f>VLOOKUP(P$11,[1]Графік!$A$5:$C$32,3,0)</f>
        <v>Р</v>
      </c>
      <c r="Q225" s="65" t="str">
        <f>VLOOKUP(Q$11,[1]Графік!$A$5:$C$32,3,0)</f>
        <v>Р</v>
      </c>
      <c r="R225" s="65" t="str">
        <f>VLOOKUP(R$11,[1]Графік!$A$5:$C$32,3,0)</f>
        <v>Р</v>
      </c>
      <c r="S225" s="65" t="str">
        <f>VLOOKUP(S$11,[1]Графік!$A$5:$C$32,3,0)</f>
        <v>Р</v>
      </c>
      <c r="T225" s="65" t="str">
        <f>VLOOKUP(T$11,[1]Графік!$A$5:$C$32,3,0)</f>
        <v>ВВ</v>
      </c>
      <c r="U225" s="65" t="str">
        <f>VLOOKUP(U$11,[1]Графік!$A$5:$C$32,3,0)</f>
        <v>ВВ</v>
      </c>
      <c r="V225" s="65" t="str">
        <f>VLOOKUP(V$11,[1]Графік!$A$5:$C$32,3,0)</f>
        <v>Р</v>
      </c>
      <c r="W225" s="65" t="str">
        <f>VLOOKUP(W$11,[1]Графік!$A$5:$C$32,3,0)</f>
        <v>Р</v>
      </c>
      <c r="X225" s="65" t="str">
        <f>VLOOKUP(X$11,[1]Графік!$A$5:$C$32,3,0)</f>
        <v>Р</v>
      </c>
      <c r="Y225" s="65" t="str">
        <f>VLOOKUP(Y$11,[1]Графік!$A$5:$C$32,3,0)</f>
        <v>Р</v>
      </c>
      <c r="Z225" s="65" t="str">
        <f>VLOOKUP(Z$11,[1]Графік!$A$5:$C$32,3,0)</f>
        <v>ВВ</v>
      </c>
      <c r="AA225" s="65" t="str">
        <f>VLOOKUP(AA$11,[1]Графік!$A$5:$C$32,3,0)</f>
        <v>ВВ</v>
      </c>
      <c r="AB225" s="65" t="str">
        <f>VLOOKUP(AB$11,[1]Графік!$A$5:$C$32,3,0)</f>
        <v>Р</v>
      </c>
      <c r="AC225" s="65" t="str">
        <f>VLOOKUP(AC$11,[1]Графік!$A$5:$C$32,3,0)</f>
        <v>Р</v>
      </c>
      <c r="AD225" s="65" t="str">
        <f>VLOOKUP(AD$11,[1]Графік!$A$5:$C$32,3,0)</f>
        <v>Р</v>
      </c>
      <c r="AE225" s="65" t="str">
        <f>VLOOKUP(AE$11,[1]Графік!$A$5:$C$32,3,0)</f>
        <v>Р</v>
      </c>
      <c r="AF225" s="65" t="str">
        <f>VLOOKUP(AF$11,[1]Графік!$A$5:$C$32,3,0)</f>
        <v>ВВ</v>
      </c>
      <c r="AG225" s="65" t="str">
        <f>VLOOKUP(AG$11,[1]Графік!$A$5:$C$32,3,0)</f>
        <v>ВВ</v>
      </c>
      <c r="AH225" s="65"/>
      <c r="AI225" s="65"/>
      <c r="AJ225" s="66"/>
      <c r="AK225" s="162">
        <f ca="1">SUMIF($F225:$AJ228,"Р",$F226:$AJ226)</f>
        <v>144</v>
      </c>
      <c r="AL225" s="156">
        <f ca="1">SUMIF($F227:$AJ228,"НУ",$F228:$AJ228)</f>
        <v>0</v>
      </c>
      <c r="AM225" s="127">
        <f ca="1">SUMIF(F225:AJ228,"РВ",F226:AJ226)</f>
        <v>0</v>
      </c>
      <c r="AN225" s="130">
        <f ca="1">AK225+AL225+AM225</f>
        <v>144</v>
      </c>
      <c r="AO225" s="133">
        <f ca="1">AK225/8</f>
        <v>18</v>
      </c>
      <c r="AP225" s="136">
        <f>COUNTIF($F225:$AJ228,"=ВВ")</f>
        <v>10</v>
      </c>
      <c r="AQ225" s="136">
        <f>COUNTIF($F225:$AJ228,"=В")</f>
        <v>0</v>
      </c>
      <c r="AR225" s="124">
        <f>COUNTIF($F225:$AJ228,"=НА")</f>
        <v>0</v>
      </c>
      <c r="AS225" s="124">
        <f>COUNTIF(F225:AJ228,"=ТН")</f>
        <v>0</v>
      </c>
      <c r="AT225" s="124">
        <f>COUNTIF($F225:$AJ228,"=ВД")</f>
        <v>0</v>
      </c>
      <c r="AU225" s="124">
        <f>COUNTIF($F225:$AJ228,"=ВП")</f>
        <v>0</v>
      </c>
      <c r="AV225" s="124">
        <f>COUNTIF($F225:$AJ228,"=ДД")</f>
        <v>0</v>
      </c>
      <c r="AW225" s="124">
        <f>COUNTIF($F225:$AJ228,"=П")</f>
        <v>0</v>
      </c>
      <c r="AX225" s="124">
        <f>COUNTIF($F225:$AJ228,"=ПР")</f>
        <v>0</v>
      </c>
      <c r="AY225" s="95">
        <f>COUNTIF($F225:$AJ228,"=І")</f>
        <v>0</v>
      </c>
      <c r="AZ225" s="95">
        <f>COUNTIF($F225:$AJ228,"=НЗ")</f>
        <v>0</v>
      </c>
      <c r="BA225" s="97" t="str">
        <f>IF(C225&gt;1,[1]Графік!$D$36,"")</f>
        <v/>
      </c>
    </row>
    <row r="226" spans="1:53" ht="12.75" customHeight="1" x14ac:dyDescent="0.25">
      <c r="A226" s="141"/>
      <c r="B226" s="144"/>
      <c r="C226" s="147"/>
      <c r="D226" s="150"/>
      <c r="E226" s="51"/>
      <c r="F226" s="38">
        <f t="shared" ref="F226:AG226" si="106">IF(F225="Р",8,"")</f>
        <v>8</v>
      </c>
      <c r="G226" s="39">
        <f t="shared" si="106"/>
        <v>8</v>
      </c>
      <c r="H226" s="70" t="str">
        <f t="shared" si="106"/>
        <v/>
      </c>
      <c r="I226" s="70" t="str">
        <f t="shared" si="106"/>
        <v/>
      </c>
      <c r="J226" s="70">
        <f t="shared" si="106"/>
        <v>8</v>
      </c>
      <c r="K226" s="70">
        <f t="shared" si="106"/>
        <v>8</v>
      </c>
      <c r="L226" s="70">
        <f t="shared" si="106"/>
        <v>8</v>
      </c>
      <c r="M226" s="70">
        <f t="shared" si="106"/>
        <v>8</v>
      </c>
      <c r="N226" s="70" t="str">
        <f t="shared" si="106"/>
        <v/>
      </c>
      <c r="O226" s="70" t="str">
        <f t="shared" si="106"/>
        <v/>
      </c>
      <c r="P226" s="70">
        <f t="shared" si="106"/>
        <v>8</v>
      </c>
      <c r="Q226" s="70">
        <f t="shared" si="106"/>
        <v>8</v>
      </c>
      <c r="R226" s="70">
        <f t="shared" si="106"/>
        <v>8</v>
      </c>
      <c r="S226" s="70">
        <f t="shared" si="106"/>
        <v>8</v>
      </c>
      <c r="T226" s="70" t="str">
        <f t="shared" si="106"/>
        <v/>
      </c>
      <c r="U226" s="70" t="str">
        <f t="shared" si="106"/>
        <v/>
      </c>
      <c r="V226" s="70">
        <f t="shared" si="106"/>
        <v>8</v>
      </c>
      <c r="W226" s="70">
        <f t="shared" si="106"/>
        <v>8</v>
      </c>
      <c r="X226" s="70">
        <f t="shared" si="106"/>
        <v>8</v>
      </c>
      <c r="Y226" s="70">
        <f t="shared" si="106"/>
        <v>8</v>
      </c>
      <c r="Z226" s="70" t="str">
        <f t="shared" si="106"/>
        <v/>
      </c>
      <c r="AA226" s="70" t="str">
        <f t="shared" si="106"/>
        <v/>
      </c>
      <c r="AB226" s="70">
        <f t="shared" si="106"/>
        <v>8</v>
      </c>
      <c r="AC226" s="70">
        <f t="shared" si="106"/>
        <v>8</v>
      </c>
      <c r="AD226" s="70">
        <f t="shared" si="106"/>
        <v>8</v>
      </c>
      <c r="AE226" s="70">
        <f t="shared" si="106"/>
        <v>8</v>
      </c>
      <c r="AF226" s="70" t="str">
        <f t="shared" si="106"/>
        <v/>
      </c>
      <c r="AG226" s="70" t="str">
        <f t="shared" si="106"/>
        <v/>
      </c>
      <c r="AH226" s="39"/>
      <c r="AI226" s="39"/>
      <c r="AJ226" s="40"/>
      <c r="AK226" s="162"/>
      <c r="AL226" s="156"/>
      <c r="AM226" s="127"/>
      <c r="AN226" s="130"/>
      <c r="AO226" s="133"/>
      <c r="AP226" s="136"/>
      <c r="AQ226" s="136"/>
      <c r="AR226" s="124"/>
      <c r="AS226" s="124"/>
      <c r="AT226" s="124"/>
      <c r="AU226" s="124"/>
      <c r="AV226" s="124"/>
      <c r="AW226" s="124"/>
      <c r="AX226" s="124"/>
      <c r="AY226" s="95"/>
      <c r="AZ226" s="95"/>
      <c r="BA226" s="98"/>
    </row>
    <row r="227" spans="1:53" ht="12.75" customHeight="1" x14ac:dyDescent="0.25">
      <c r="A227" s="141"/>
      <c r="B227" s="144"/>
      <c r="C227" s="147"/>
      <c r="D227" s="150"/>
      <c r="E227" s="51"/>
      <c r="F227" s="43" t="str">
        <f t="shared" ref="F227:AG227" si="107">IF(F228&gt;0,"НУ","")</f>
        <v/>
      </c>
      <c r="G227" s="43" t="str">
        <f t="shared" si="107"/>
        <v/>
      </c>
      <c r="H227" s="43" t="str">
        <f t="shared" si="107"/>
        <v/>
      </c>
      <c r="I227" s="43" t="str">
        <f t="shared" si="107"/>
        <v/>
      </c>
      <c r="J227" s="43" t="str">
        <f t="shared" si="107"/>
        <v/>
      </c>
      <c r="K227" s="43" t="str">
        <f t="shared" si="107"/>
        <v/>
      </c>
      <c r="L227" s="43" t="str">
        <f t="shared" si="107"/>
        <v/>
      </c>
      <c r="M227" s="43" t="str">
        <f t="shared" si="107"/>
        <v/>
      </c>
      <c r="N227" s="43" t="str">
        <f t="shared" si="107"/>
        <v/>
      </c>
      <c r="O227" s="43" t="str">
        <f t="shared" si="107"/>
        <v/>
      </c>
      <c r="P227" s="43" t="str">
        <f t="shared" si="107"/>
        <v/>
      </c>
      <c r="Q227" s="43" t="str">
        <f t="shared" si="107"/>
        <v/>
      </c>
      <c r="R227" s="43" t="str">
        <f t="shared" si="107"/>
        <v/>
      </c>
      <c r="S227" s="43" t="str">
        <f t="shared" si="107"/>
        <v/>
      </c>
      <c r="T227" s="43" t="str">
        <f t="shared" si="107"/>
        <v/>
      </c>
      <c r="U227" s="43" t="str">
        <f t="shared" si="107"/>
        <v/>
      </c>
      <c r="V227" s="43" t="str">
        <f t="shared" si="107"/>
        <v/>
      </c>
      <c r="W227" s="43" t="str">
        <f t="shared" si="107"/>
        <v/>
      </c>
      <c r="X227" s="43" t="str">
        <f t="shared" si="107"/>
        <v/>
      </c>
      <c r="Y227" s="43" t="str">
        <f t="shared" si="107"/>
        <v/>
      </c>
      <c r="Z227" s="43" t="str">
        <f t="shared" si="107"/>
        <v/>
      </c>
      <c r="AA227" s="43" t="str">
        <f t="shared" si="107"/>
        <v/>
      </c>
      <c r="AB227" s="43" t="str">
        <f t="shared" si="107"/>
        <v/>
      </c>
      <c r="AC227" s="43" t="str">
        <f t="shared" si="107"/>
        <v/>
      </c>
      <c r="AD227" s="43" t="str">
        <f t="shared" si="107"/>
        <v/>
      </c>
      <c r="AE227" s="43" t="str">
        <f t="shared" si="107"/>
        <v/>
      </c>
      <c r="AF227" s="43" t="str">
        <f t="shared" si="107"/>
        <v/>
      </c>
      <c r="AG227" s="43" t="str">
        <f t="shared" si="107"/>
        <v/>
      </c>
      <c r="AH227" s="43"/>
      <c r="AI227" s="43"/>
      <c r="AJ227" s="71"/>
      <c r="AK227" s="162"/>
      <c r="AL227" s="156"/>
      <c r="AM227" s="127"/>
      <c r="AN227" s="130"/>
      <c r="AO227" s="133"/>
      <c r="AP227" s="136"/>
      <c r="AQ227" s="136"/>
      <c r="AR227" s="124"/>
      <c r="AS227" s="124"/>
      <c r="AT227" s="124"/>
      <c r="AU227" s="124"/>
      <c r="AV227" s="124"/>
      <c r="AW227" s="124"/>
      <c r="AX227" s="124"/>
      <c r="AY227" s="95"/>
      <c r="AZ227" s="95"/>
      <c r="BA227" s="98"/>
    </row>
    <row r="228" spans="1:53" ht="13.5" customHeight="1" thickBot="1" x14ac:dyDescent="0.3">
      <c r="A228" s="142"/>
      <c r="B228" s="145"/>
      <c r="C228" s="148"/>
      <c r="D228" s="151"/>
      <c r="E228" s="52"/>
      <c r="F228" s="47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9"/>
      <c r="AK228" s="163"/>
      <c r="AL228" s="157"/>
      <c r="AM228" s="128"/>
      <c r="AN228" s="131"/>
      <c r="AO228" s="134"/>
      <c r="AP228" s="137"/>
      <c r="AQ228" s="137"/>
      <c r="AR228" s="125"/>
      <c r="AS228" s="125"/>
      <c r="AT228" s="125"/>
      <c r="AU228" s="125"/>
      <c r="AV228" s="125"/>
      <c r="AW228" s="125"/>
      <c r="AX228" s="125"/>
      <c r="AY228" s="96"/>
      <c r="AZ228" s="96"/>
      <c r="BA228" s="99"/>
    </row>
    <row r="229" spans="1:53" ht="12.75" customHeight="1" x14ac:dyDescent="0.25">
      <c r="A229" s="140">
        <v>55</v>
      </c>
      <c r="B229" s="143" t="str">
        <f>IFERROR(VLOOKUP($C229,[1]Списки!$A$1:$C$3999,2,0),"")</f>
        <v/>
      </c>
      <c r="C229" s="146"/>
      <c r="D229" s="149" t="str">
        <f>IFERROR(VLOOKUP($C229,[1]Списки!$A$1:$C$3999,3,0),"")</f>
        <v/>
      </c>
      <c r="E229" s="50"/>
      <c r="F229" s="34" t="str">
        <f>VLOOKUP(F$11,[1]Графік!$A$5:$C$32,3,0)</f>
        <v>Р</v>
      </c>
      <c r="G229" s="65" t="str">
        <f>VLOOKUP(G$11,[1]Графік!$A$5:$C$32,3,0)</f>
        <v>Р</v>
      </c>
      <c r="H229" s="65" t="str">
        <f>VLOOKUP(H$11,[1]Графік!$A$5:$C$32,3,0)</f>
        <v>ВВ</v>
      </c>
      <c r="I229" s="65" t="str">
        <f>VLOOKUP(I$11,[1]Графік!$A$5:$C$32,3,0)</f>
        <v>ВВ</v>
      </c>
      <c r="J229" s="65" t="str">
        <f>VLOOKUP(J$11,[1]Графік!$A$5:$C$32,3,0)</f>
        <v>Р</v>
      </c>
      <c r="K229" s="65" t="str">
        <f>VLOOKUP(K$11,[1]Графік!$A$5:$C$32,3,0)</f>
        <v>Р</v>
      </c>
      <c r="L229" s="65" t="str">
        <f>VLOOKUP(L$11,[1]Графік!$A$5:$C$32,3,0)</f>
        <v>Р</v>
      </c>
      <c r="M229" s="65" t="str">
        <f>VLOOKUP(M$11,[1]Графік!$A$5:$C$32,3,0)</f>
        <v>Р</v>
      </c>
      <c r="N229" s="65" t="str">
        <f>VLOOKUP(N$11,[1]Графік!$A$5:$C$32,3,0)</f>
        <v>ВВ</v>
      </c>
      <c r="O229" s="65" t="str">
        <f>VLOOKUP(O$11,[1]Графік!$A$5:$C$32,3,0)</f>
        <v>ВВ</v>
      </c>
      <c r="P229" s="65" t="str">
        <f>VLOOKUP(P$11,[1]Графік!$A$5:$C$32,3,0)</f>
        <v>Р</v>
      </c>
      <c r="Q229" s="65" t="str">
        <f>VLOOKUP(Q$11,[1]Графік!$A$5:$C$32,3,0)</f>
        <v>Р</v>
      </c>
      <c r="R229" s="65" t="str">
        <f>VLOOKUP(R$11,[1]Графік!$A$5:$C$32,3,0)</f>
        <v>Р</v>
      </c>
      <c r="S229" s="65" t="str">
        <f>VLOOKUP(S$11,[1]Графік!$A$5:$C$32,3,0)</f>
        <v>Р</v>
      </c>
      <c r="T229" s="65" t="str">
        <f>VLOOKUP(T$11,[1]Графік!$A$5:$C$32,3,0)</f>
        <v>ВВ</v>
      </c>
      <c r="U229" s="65" t="str">
        <f>VLOOKUP(U$11,[1]Графік!$A$5:$C$32,3,0)</f>
        <v>ВВ</v>
      </c>
      <c r="V229" s="65" t="str">
        <f>VLOOKUP(V$11,[1]Графік!$A$5:$C$32,3,0)</f>
        <v>Р</v>
      </c>
      <c r="W229" s="65" t="str">
        <f>VLOOKUP(W$11,[1]Графік!$A$5:$C$32,3,0)</f>
        <v>Р</v>
      </c>
      <c r="X229" s="65" t="str">
        <f>VLOOKUP(X$11,[1]Графік!$A$5:$C$32,3,0)</f>
        <v>Р</v>
      </c>
      <c r="Y229" s="65" t="str">
        <f>VLOOKUP(Y$11,[1]Графік!$A$5:$C$32,3,0)</f>
        <v>Р</v>
      </c>
      <c r="Z229" s="65" t="str">
        <f>VLOOKUP(Z$11,[1]Графік!$A$5:$C$32,3,0)</f>
        <v>ВВ</v>
      </c>
      <c r="AA229" s="65" t="str">
        <f>VLOOKUP(AA$11,[1]Графік!$A$5:$C$32,3,0)</f>
        <v>ВВ</v>
      </c>
      <c r="AB229" s="65" t="str">
        <f>VLOOKUP(AB$11,[1]Графік!$A$5:$C$32,3,0)</f>
        <v>Р</v>
      </c>
      <c r="AC229" s="65" t="str">
        <f>VLOOKUP(AC$11,[1]Графік!$A$5:$C$32,3,0)</f>
        <v>Р</v>
      </c>
      <c r="AD229" s="65" t="str">
        <f>VLOOKUP(AD$11,[1]Графік!$A$5:$C$32,3,0)</f>
        <v>Р</v>
      </c>
      <c r="AE229" s="65" t="str">
        <f>VLOOKUP(AE$11,[1]Графік!$A$5:$C$32,3,0)</f>
        <v>Р</v>
      </c>
      <c r="AF229" s="65" t="str">
        <f>VLOOKUP(AF$11,[1]Графік!$A$5:$C$32,3,0)</f>
        <v>ВВ</v>
      </c>
      <c r="AG229" s="65" t="str">
        <f>VLOOKUP(AG$11,[1]Графік!$A$5:$C$32,3,0)</f>
        <v>ВВ</v>
      </c>
      <c r="AH229" s="65"/>
      <c r="AI229" s="65"/>
      <c r="AJ229" s="66"/>
      <c r="AK229" s="162">
        <f ca="1">SUMIF($F229:$AJ232,"Р",$F230:$AJ230)</f>
        <v>144</v>
      </c>
      <c r="AL229" s="156">
        <f ca="1">SUMIF($F231:$AJ232,"НУ",$F232:$AJ232)</f>
        <v>0</v>
      </c>
      <c r="AM229" s="127">
        <f ca="1">SUMIF(F229:AJ232,"РВ",F230:AJ230)</f>
        <v>0</v>
      </c>
      <c r="AN229" s="130">
        <f ca="1">AK229+AL229+AM229</f>
        <v>144</v>
      </c>
      <c r="AO229" s="133">
        <f ca="1">AK229/8</f>
        <v>18</v>
      </c>
      <c r="AP229" s="136">
        <f>COUNTIF($F229:$AJ232,"=ВВ")</f>
        <v>10</v>
      </c>
      <c r="AQ229" s="136">
        <f>COUNTIF($F229:$AJ232,"=В")</f>
        <v>0</v>
      </c>
      <c r="AR229" s="124">
        <f>COUNTIF($F229:$AJ232,"=НА")</f>
        <v>0</v>
      </c>
      <c r="AS229" s="124">
        <f>COUNTIF(F229:AJ232,"=ТН")</f>
        <v>0</v>
      </c>
      <c r="AT229" s="124">
        <f>COUNTIF($F229:$AJ232,"=ВД")</f>
        <v>0</v>
      </c>
      <c r="AU229" s="124">
        <f>COUNTIF($F229:$AJ232,"=ВП")</f>
        <v>0</v>
      </c>
      <c r="AV229" s="124">
        <f>COUNTIF($F229:$AJ232,"=ДД")</f>
        <v>0</v>
      </c>
      <c r="AW229" s="124">
        <f>COUNTIF($F229:$AJ232,"=П")</f>
        <v>0</v>
      </c>
      <c r="AX229" s="124">
        <f>COUNTIF($F229:$AJ232,"=ПР")</f>
        <v>0</v>
      </c>
      <c r="AY229" s="95">
        <f>COUNTIF($F229:$AJ232,"=І")</f>
        <v>0</v>
      </c>
      <c r="AZ229" s="95">
        <f>COUNTIF($F229:$AJ232,"=НЗ")</f>
        <v>0</v>
      </c>
      <c r="BA229" s="97" t="str">
        <f>IF(C229&gt;1,[1]Графік!$D$36,"")</f>
        <v/>
      </c>
    </row>
    <row r="230" spans="1:53" ht="12.75" customHeight="1" x14ac:dyDescent="0.25">
      <c r="A230" s="141"/>
      <c r="B230" s="144"/>
      <c r="C230" s="147"/>
      <c r="D230" s="150"/>
      <c r="E230" s="51"/>
      <c r="F230" s="38">
        <f t="shared" ref="F230:AG230" si="108">IF(F229="Р",8,"")</f>
        <v>8</v>
      </c>
      <c r="G230" s="39">
        <f t="shared" si="108"/>
        <v>8</v>
      </c>
      <c r="H230" s="70" t="str">
        <f t="shared" si="108"/>
        <v/>
      </c>
      <c r="I230" s="70" t="str">
        <f t="shared" si="108"/>
        <v/>
      </c>
      <c r="J230" s="70">
        <f t="shared" si="108"/>
        <v>8</v>
      </c>
      <c r="K230" s="70">
        <f t="shared" si="108"/>
        <v>8</v>
      </c>
      <c r="L230" s="70">
        <f t="shared" si="108"/>
        <v>8</v>
      </c>
      <c r="M230" s="70">
        <f t="shared" si="108"/>
        <v>8</v>
      </c>
      <c r="N230" s="70" t="str">
        <f t="shared" si="108"/>
        <v/>
      </c>
      <c r="O230" s="70" t="str">
        <f t="shared" si="108"/>
        <v/>
      </c>
      <c r="P230" s="70">
        <f t="shared" si="108"/>
        <v>8</v>
      </c>
      <c r="Q230" s="70">
        <f t="shared" si="108"/>
        <v>8</v>
      </c>
      <c r="R230" s="70">
        <f t="shared" si="108"/>
        <v>8</v>
      </c>
      <c r="S230" s="70">
        <f t="shared" si="108"/>
        <v>8</v>
      </c>
      <c r="T230" s="70" t="str">
        <f t="shared" si="108"/>
        <v/>
      </c>
      <c r="U230" s="70" t="str">
        <f t="shared" si="108"/>
        <v/>
      </c>
      <c r="V230" s="70">
        <f t="shared" si="108"/>
        <v>8</v>
      </c>
      <c r="W230" s="70">
        <f t="shared" si="108"/>
        <v>8</v>
      </c>
      <c r="X230" s="70">
        <f t="shared" si="108"/>
        <v>8</v>
      </c>
      <c r="Y230" s="70">
        <f t="shared" si="108"/>
        <v>8</v>
      </c>
      <c r="Z230" s="70" t="str">
        <f t="shared" si="108"/>
        <v/>
      </c>
      <c r="AA230" s="70" t="str">
        <f t="shared" si="108"/>
        <v/>
      </c>
      <c r="AB230" s="70">
        <f t="shared" si="108"/>
        <v>8</v>
      </c>
      <c r="AC230" s="70">
        <f t="shared" si="108"/>
        <v>8</v>
      </c>
      <c r="AD230" s="70">
        <f t="shared" si="108"/>
        <v>8</v>
      </c>
      <c r="AE230" s="70">
        <f t="shared" si="108"/>
        <v>8</v>
      </c>
      <c r="AF230" s="70" t="str">
        <f t="shared" si="108"/>
        <v/>
      </c>
      <c r="AG230" s="70" t="str">
        <f t="shared" si="108"/>
        <v/>
      </c>
      <c r="AH230" s="39"/>
      <c r="AI230" s="39"/>
      <c r="AJ230" s="40"/>
      <c r="AK230" s="162"/>
      <c r="AL230" s="156"/>
      <c r="AM230" s="127"/>
      <c r="AN230" s="130"/>
      <c r="AO230" s="133"/>
      <c r="AP230" s="136"/>
      <c r="AQ230" s="136"/>
      <c r="AR230" s="124"/>
      <c r="AS230" s="124"/>
      <c r="AT230" s="124"/>
      <c r="AU230" s="124"/>
      <c r="AV230" s="124"/>
      <c r="AW230" s="124"/>
      <c r="AX230" s="124"/>
      <c r="AY230" s="95"/>
      <c r="AZ230" s="95"/>
      <c r="BA230" s="98"/>
    </row>
    <row r="231" spans="1:53" ht="12.75" customHeight="1" x14ac:dyDescent="0.25">
      <c r="A231" s="141"/>
      <c r="B231" s="144"/>
      <c r="C231" s="147"/>
      <c r="D231" s="150"/>
      <c r="E231" s="51"/>
      <c r="F231" s="43" t="str">
        <f t="shared" ref="F231:AG231" si="109">IF(F232&gt;0,"НУ","")</f>
        <v/>
      </c>
      <c r="G231" s="43" t="str">
        <f t="shared" si="109"/>
        <v/>
      </c>
      <c r="H231" s="43" t="str">
        <f t="shared" si="109"/>
        <v/>
      </c>
      <c r="I231" s="43" t="str">
        <f t="shared" si="109"/>
        <v/>
      </c>
      <c r="J231" s="43" t="str">
        <f t="shared" si="109"/>
        <v/>
      </c>
      <c r="K231" s="43" t="str">
        <f t="shared" si="109"/>
        <v/>
      </c>
      <c r="L231" s="43" t="str">
        <f t="shared" si="109"/>
        <v/>
      </c>
      <c r="M231" s="43" t="str">
        <f t="shared" si="109"/>
        <v/>
      </c>
      <c r="N231" s="43" t="str">
        <f t="shared" si="109"/>
        <v/>
      </c>
      <c r="O231" s="43" t="str">
        <f t="shared" si="109"/>
        <v/>
      </c>
      <c r="P231" s="43" t="str">
        <f t="shared" si="109"/>
        <v/>
      </c>
      <c r="Q231" s="43" t="str">
        <f t="shared" si="109"/>
        <v/>
      </c>
      <c r="R231" s="43" t="str">
        <f t="shared" si="109"/>
        <v/>
      </c>
      <c r="S231" s="43" t="str">
        <f t="shared" si="109"/>
        <v/>
      </c>
      <c r="T231" s="43" t="str">
        <f t="shared" si="109"/>
        <v/>
      </c>
      <c r="U231" s="43" t="str">
        <f t="shared" si="109"/>
        <v/>
      </c>
      <c r="V231" s="43" t="str">
        <f t="shared" si="109"/>
        <v/>
      </c>
      <c r="W231" s="43" t="str">
        <f t="shared" si="109"/>
        <v/>
      </c>
      <c r="X231" s="43" t="str">
        <f t="shared" si="109"/>
        <v/>
      </c>
      <c r="Y231" s="43" t="str">
        <f t="shared" si="109"/>
        <v/>
      </c>
      <c r="Z231" s="43" t="str">
        <f t="shared" si="109"/>
        <v/>
      </c>
      <c r="AA231" s="43" t="str">
        <f t="shared" si="109"/>
        <v/>
      </c>
      <c r="AB231" s="43" t="str">
        <f t="shared" si="109"/>
        <v/>
      </c>
      <c r="AC231" s="43" t="str">
        <f t="shared" si="109"/>
        <v/>
      </c>
      <c r="AD231" s="43" t="str">
        <f t="shared" si="109"/>
        <v/>
      </c>
      <c r="AE231" s="43" t="str">
        <f t="shared" si="109"/>
        <v/>
      </c>
      <c r="AF231" s="43" t="str">
        <f t="shared" si="109"/>
        <v/>
      </c>
      <c r="AG231" s="43" t="str">
        <f t="shared" si="109"/>
        <v/>
      </c>
      <c r="AH231" s="43"/>
      <c r="AI231" s="43"/>
      <c r="AJ231" s="71"/>
      <c r="AK231" s="162"/>
      <c r="AL231" s="156"/>
      <c r="AM231" s="127"/>
      <c r="AN231" s="130"/>
      <c r="AO231" s="133"/>
      <c r="AP231" s="136"/>
      <c r="AQ231" s="136"/>
      <c r="AR231" s="124"/>
      <c r="AS231" s="124"/>
      <c r="AT231" s="124"/>
      <c r="AU231" s="124"/>
      <c r="AV231" s="124"/>
      <c r="AW231" s="124"/>
      <c r="AX231" s="124"/>
      <c r="AY231" s="95"/>
      <c r="AZ231" s="95"/>
      <c r="BA231" s="98"/>
    </row>
    <row r="232" spans="1:53" ht="13.5" customHeight="1" thickBot="1" x14ac:dyDescent="0.3">
      <c r="A232" s="142"/>
      <c r="B232" s="145"/>
      <c r="C232" s="148"/>
      <c r="D232" s="151"/>
      <c r="E232" s="52"/>
      <c r="F232" s="47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9"/>
      <c r="AK232" s="163"/>
      <c r="AL232" s="157"/>
      <c r="AM232" s="128"/>
      <c r="AN232" s="131"/>
      <c r="AO232" s="134"/>
      <c r="AP232" s="137"/>
      <c r="AQ232" s="137"/>
      <c r="AR232" s="125"/>
      <c r="AS232" s="125"/>
      <c r="AT232" s="125"/>
      <c r="AU232" s="125"/>
      <c r="AV232" s="125"/>
      <c r="AW232" s="125"/>
      <c r="AX232" s="125"/>
      <c r="AY232" s="96"/>
      <c r="AZ232" s="96"/>
      <c r="BA232" s="99"/>
    </row>
    <row r="233" spans="1:53" ht="12.75" customHeight="1" x14ac:dyDescent="0.25">
      <c r="A233" s="140">
        <v>56</v>
      </c>
      <c r="B233" s="143" t="str">
        <f>IFERROR(VLOOKUP($C233,[1]Списки!$A$1:$C$3999,2,0),"")</f>
        <v/>
      </c>
      <c r="C233" s="146"/>
      <c r="D233" s="149" t="str">
        <f>IFERROR(VLOOKUP($C233,[1]Списки!$A$1:$C$3999,3,0),"")</f>
        <v/>
      </c>
      <c r="E233" s="50"/>
      <c r="F233" s="34" t="str">
        <f>VLOOKUP(F$11,[1]Графік!$A$5:$C$32,3,0)</f>
        <v>Р</v>
      </c>
      <c r="G233" s="65" t="str">
        <f>VLOOKUP(G$11,[1]Графік!$A$5:$C$32,3,0)</f>
        <v>Р</v>
      </c>
      <c r="H233" s="65" t="str">
        <f>VLOOKUP(H$11,[1]Графік!$A$5:$C$32,3,0)</f>
        <v>ВВ</v>
      </c>
      <c r="I233" s="65" t="str">
        <f>VLOOKUP(I$11,[1]Графік!$A$5:$C$32,3,0)</f>
        <v>ВВ</v>
      </c>
      <c r="J233" s="65" t="str">
        <f>VLOOKUP(J$11,[1]Графік!$A$5:$C$32,3,0)</f>
        <v>Р</v>
      </c>
      <c r="K233" s="65" t="str">
        <f>VLOOKUP(K$11,[1]Графік!$A$5:$C$32,3,0)</f>
        <v>Р</v>
      </c>
      <c r="L233" s="65" t="str">
        <f>VLOOKUP(L$11,[1]Графік!$A$5:$C$32,3,0)</f>
        <v>Р</v>
      </c>
      <c r="M233" s="65" t="str">
        <f>VLOOKUP(M$11,[1]Графік!$A$5:$C$32,3,0)</f>
        <v>Р</v>
      </c>
      <c r="N233" s="65" t="str">
        <f>VLOOKUP(N$11,[1]Графік!$A$5:$C$32,3,0)</f>
        <v>ВВ</v>
      </c>
      <c r="O233" s="65" t="str">
        <f>VLOOKUP(O$11,[1]Графік!$A$5:$C$32,3,0)</f>
        <v>ВВ</v>
      </c>
      <c r="P233" s="65" t="str">
        <f>VLOOKUP(P$11,[1]Графік!$A$5:$C$32,3,0)</f>
        <v>Р</v>
      </c>
      <c r="Q233" s="65" t="str">
        <f>VLOOKUP(Q$11,[1]Графік!$A$5:$C$32,3,0)</f>
        <v>Р</v>
      </c>
      <c r="R233" s="65" t="str">
        <f>VLOOKUP(R$11,[1]Графік!$A$5:$C$32,3,0)</f>
        <v>Р</v>
      </c>
      <c r="S233" s="65" t="str">
        <f>VLOOKUP(S$11,[1]Графік!$A$5:$C$32,3,0)</f>
        <v>Р</v>
      </c>
      <c r="T233" s="65" t="str">
        <f>VLOOKUP(T$11,[1]Графік!$A$5:$C$32,3,0)</f>
        <v>ВВ</v>
      </c>
      <c r="U233" s="65" t="str">
        <f>VLOOKUP(U$11,[1]Графік!$A$5:$C$32,3,0)</f>
        <v>ВВ</v>
      </c>
      <c r="V233" s="65" t="str">
        <f>VLOOKUP(V$11,[1]Графік!$A$5:$C$32,3,0)</f>
        <v>Р</v>
      </c>
      <c r="W233" s="65" t="str">
        <f>VLOOKUP(W$11,[1]Графік!$A$5:$C$32,3,0)</f>
        <v>Р</v>
      </c>
      <c r="X233" s="65" t="str">
        <f>VLOOKUP(X$11,[1]Графік!$A$5:$C$32,3,0)</f>
        <v>Р</v>
      </c>
      <c r="Y233" s="65" t="str">
        <f>VLOOKUP(Y$11,[1]Графік!$A$5:$C$32,3,0)</f>
        <v>Р</v>
      </c>
      <c r="Z233" s="65" t="str">
        <f>VLOOKUP(Z$11,[1]Графік!$A$5:$C$32,3,0)</f>
        <v>ВВ</v>
      </c>
      <c r="AA233" s="65" t="str">
        <f>VLOOKUP(AA$11,[1]Графік!$A$5:$C$32,3,0)</f>
        <v>ВВ</v>
      </c>
      <c r="AB233" s="65" t="str">
        <f>VLOOKUP(AB$11,[1]Графік!$A$5:$C$32,3,0)</f>
        <v>Р</v>
      </c>
      <c r="AC233" s="65" t="str">
        <f>VLOOKUP(AC$11,[1]Графік!$A$5:$C$32,3,0)</f>
        <v>Р</v>
      </c>
      <c r="AD233" s="65" t="str">
        <f>VLOOKUP(AD$11,[1]Графік!$A$5:$C$32,3,0)</f>
        <v>Р</v>
      </c>
      <c r="AE233" s="65" t="str">
        <f>VLOOKUP(AE$11,[1]Графік!$A$5:$C$32,3,0)</f>
        <v>Р</v>
      </c>
      <c r="AF233" s="65" t="str">
        <f>VLOOKUP(AF$11,[1]Графік!$A$5:$C$32,3,0)</f>
        <v>ВВ</v>
      </c>
      <c r="AG233" s="65" t="str">
        <f>VLOOKUP(AG$11,[1]Графік!$A$5:$C$32,3,0)</f>
        <v>ВВ</v>
      </c>
      <c r="AH233" s="65"/>
      <c r="AI233" s="65"/>
      <c r="AJ233" s="66"/>
      <c r="AK233" s="162">
        <f ca="1">SUMIF($F233:$AJ236,"Р",$F234:$AJ234)</f>
        <v>144</v>
      </c>
      <c r="AL233" s="156">
        <f ca="1">SUMIF($F235:$AJ236,"НУ",$F236:$AJ236)</f>
        <v>0</v>
      </c>
      <c r="AM233" s="127">
        <f ca="1">SUMIF(F233:AJ236,"РВ",F234:AJ234)</f>
        <v>0</v>
      </c>
      <c r="AN233" s="130">
        <f ca="1">AK233+AL233+AM233</f>
        <v>144</v>
      </c>
      <c r="AO233" s="133">
        <f ca="1">AK233/8</f>
        <v>18</v>
      </c>
      <c r="AP233" s="136">
        <f>COUNTIF($F233:$AJ236,"=ВВ")</f>
        <v>10</v>
      </c>
      <c r="AQ233" s="136">
        <f>COUNTIF($F233:$AJ236,"=В")</f>
        <v>0</v>
      </c>
      <c r="AR233" s="124">
        <f>COUNTIF($F233:$AJ236,"=НА")</f>
        <v>0</v>
      </c>
      <c r="AS233" s="124">
        <f>COUNTIF(F233:AJ236,"=ТН")</f>
        <v>0</v>
      </c>
      <c r="AT233" s="124">
        <f>COUNTIF($F233:$AJ236,"=ВД")</f>
        <v>0</v>
      </c>
      <c r="AU233" s="124">
        <f>COUNTIF($F233:$AJ236,"=ВП")</f>
        <v>0</v>
      </c>
      <c r="AV233" s="124">
        <f>COUNTIF($F233:$AJ236,"=ДД")</f>
        <v>0</v>
      </c>
      <c r="AW233" s="124">
        <f>COUNTIF($F233:$AJ236,"=П")</f>
        <v>0</v>
      </c>
      <c r="AX233" s="124">
        <f>COUNTIF($F233:$AJ236,"=ПР")</f>
        <v>0</v>
      </c>
      <c r="AY233" s="95">
        <f>COUNTIF($F233:$AJ236,"=І")</f>
        <v>0</v>
      </c>
      <c r="AZ233" s="95">
        <f>COUNTIF($F233:$AJ236,"=НЗ")</f>
        <v>0</v>
      </c>
      <c r="BA233" s="97" t="str">
        <f>IF(C233&gt;1,[1]Графік!$D$36,"")</f>
        <v/>
      </c>
    </row>
    <row r="234" spans="1:53" ht="12.75" customHeight="1" x14ac:dyDescent="0.25">
      <c r="A234" s="141"/>
      <c r="B234" s="144"/>
      <c r="C234" s="147"/>
      <c r="D234" s="150"/>
      <c r="E234" s="51"/>
      <c r="F234" s="38">
        <f t="shared" ref="F234:AG234" si="110">IF(F233="Р",8,"")</f>
        <v>8</v>
      </c>
      <c r="G234" s="39">
        <f t="shared" si="110"/>
        <v>8</v>
      </c>
      <c r="H234" s="70" t="str">
        <f t="shared" si="110"/>
        <v/>
      </c>
      <c r="I234" s="70" t="str">
        <f t="shared" si="110"/>
        <v/>
      </c>
      <c r="J234" s="70">
        <f t="shared" si="110"/>
        <v>8</v>
      </c>
      <c r="K234" s="70">
        <f t="shared" si="110"/>
        <v>8</v>
      </c>
      <c r="L234" s="70">
        <f t="shared" si="110"/>
        <v>8</v>
      </c>
      <c r="M234" s="70">
        <f t="shared" si="110"/>
        <v>8</v>
      </c>
      <c r="N234" s="70" t="str">
        <f t="shared" si="110"/>
        <v/>
      </c>
      <c r="O234" s="70" t="str">
        <f t="shared" si="110"/>
        <v/>
      </c>
      <c r="P234" s="70">
        <f t="shared" si="110"/>
        <v>8</v>
      </c>
      <c r="Q234" s="70">
        <f t="shared" si="110"/>
        <v>8</v>
      </c>
      <c r="R234" s="70">
        <f t="shared" si="110"/>
        <v>8</v>
      </c>
      <c r="S234" s="70">
        <f t="shared" si="110"/>
        <v>8</v>
      </c>
      <c r="T234" s="70" t="str">
        <f t="shared" si="110"/>
        <v/>
      </c>
      <c r="U234" s="70" t="str">
        <f t="shared" si="110"/>
        <v/>
      </c>
      <c r="V234" s="70">
        <f t="shared" si="110"/>
        <v>8</v>
      </c>
      <c r="W234" s="70">
        <f t="shared" si="110"/>
        <v>8</v>
      </c>
      <c r="X234" s="70">
        <f t="shared" si="110"/>
        <v>8</v>
      </c>
      <c r="Y234" s="70">
        <f t="shared" si="110"/>
        <v>8</v>
      </c>
      <c r="Z234" s="70" t="str">
        <f t="shared" si="110"/>
        <v/>
      </c>
      <c r="AA234" s="70" t="str">
        <f t="shared" si="110"/>
        <v/>
      </c>
      <c r="AB234" s="70">
        <f t="shared" si="110"/>
        <v>8</v>
      </c>
      <c r="AC234" s="70">
        <f t="shared" si="110"/>
        <v>8</v>
      </c>
      <c r="AD234" s="70">
        <f t="shared" si="110"/>
        <v>8</v>
      </c>
      <c r="AE234" s="70">
        <f t="shared" si="110"/>
        <v>8</v>
      </c>
      <c r="AF234" s="70" t="str">
        <f t="shared" si="110"/>
        <v/>
      </c>
      <c r="AG234" s="70" t="str">
        <f t="shared" si="110"/>
        <v/>
      </c>
      <c r="AH234" s="39"/>
      <c r="AI234" s="39"/>
      <c r="AJ234" s="40"/>
      <c r="AK234" s="162"/>
      <c r="AL234" s="156"/>
      <c r="AM234" s="127"/>
      <c r="AN234" s="130"/>
      <c r="AO234" s="133"/>
      <c r="AP234" s="136"/>
      <c r="AQ234" s="136"/>
      <c r="AR234" s="124"/>
      <c r="AS234" s="124"/>
      <c r="AT234" s="124"/>
      <c r="AU234" s="124"/>
      <c r="AV234" s="124"/>
      <c r="AW234" s="124"/>
      <c r="AX234" s="124"/>
      <c r="AY234" s="95"/>
      <c r="AZ234" s="95"/>
      <c r="BA234" s="98"/>
    </row>
    <row r="235" spans="1:53" ht="12.75" customHeight="1" x14ac:dyDescent="0.25">
      <c r="A235" s="141"/>
      <c r="B235" s="144"/>
      <c r="C235" s="147"/>
      <c r="D235" s="150"/>
      <c r="E235" s="51"/>
      <c r="F235" s="43" t="str">
        <f t="shared" ref="F235:AG235" si="111">IF(F236&gt;0,"НУ","")</f>
        <v/>
      </c>
      <c r="G235" s="43" t="str">
        <f t="shared" si="111"/>
        <v/>
      </c>
      <c r="H235" s="43" t="str">
        <f t="shared" si="111"/>
        <v/>
      </c>
      <c r="I235" s="43" t="str">
        <f t="shared" si="111"/>
        <v/>
      </c>
      <c r="J235" s="43" t="str">
        <f t="shared" si="111"/>
        <v/>
      </c>
      <c r="K235" s="43" t="str">
        <f t="shared" si="111"/>
        <v/>
      </c>
      <c r="L235" s="43" t="str">
        <f t="shared" si="111"/>
        <v/>
      </c>
      <c r="M235" s="43" t="str">
        <f t="shared" si="111"/>
        <v/>
      </c>
      <c r="N235" s="43" t="str">
        <f t="shared" si="111"/>
        <v/>
      </c>
      <c r="O235" s="43" t="str">
        <f t="shared" si="111"/>
        <v/>
      </c>
      <c r="P235" s="43" t="str">
        <f t="shared" si="111"/>
        <v/>
      </c>
      <c r="Q235" s="43" t="str">
        <f t="shared" si="111"/>
        <v/>
      </c>
      <c r="R235" s="43" t="str">
        <f t="shared" si="111"/>
        <v/>
      </c>
      <c r="S235" s="43" t="str">
        <f t="shared" si="111"/>
        <v/>
      </c>
      <c r="T235" s="43" t="str">
        <f t="shared" si="111"/>
        <v/>
      </c>
      <c r="U235" s="43" t="str">
        <f t="shared" si="111"/>
        <v/>
      </c>
      <c r="V235" s="43" t="str">
        <f t="shared" si="111"/>
        <v/>
      </c>
      <c r="W235" s="43" t="str">
        <f t="shared" si="111"/>
        <v/>
      </c>
      <c r="X235" s="43" t="str">
        <f t="shared" si="111"/>
        <v/>
      </c>
      <c r="Y235" s="43" t="str">
        <f t="shared" si="111"/>
        <v/>
      </c>
      <c r="Z235" s="43" t="str">
        <f t="shared" si="111"/>
        <v/>
      </c>
      <c r="AA235" s="43" t="str">
        <f t="shared" si="111"/>
        <v/>
      </c>
      <c r="AB235" s="43" t="str">
        <f t="shared" si="111"/>
        <v/>
      </c>
      <c r="AC235" s="43" t="str">
        <f t="shared" si="111"/>
        <v/>
      </c>
      <c r="AD235" s="43" t="str">
        <f t="shared" si="111"/>
        <v/>
      </c>
      <c r="AE235" s="43" t="str">
        <f t="shared" si="111"/>
        <v/>
      </c>
      <c r="AF235" s="43" t="str">
        <f t="shared" si="111"/>
        <v/>
      </c>
      <c r="AG235" s="43" t="str">
        <f t="shared" si="111"/>
        <v/>
      </c>
      <c r="AH235" s="43"/>
      <c r="AI235" s="43"/>
      <c r="AJ235" s="71"/>
      <c r="AK235" s="162"/>
      <c r="AL235" s="156"/>
      <c r="AM235" s="127"/>
      <c r="AN235" s="130"/>
      <c r="AO235" s="133"/>
      <c r="AP235" s="136"/>
      <c r="AQ235" s="136"/>
      <c r="AR235" s="124"/>
      <c r="AS235" s="124"/>
      <c r="AT235" s="124"/>
      <c r="AU235" s="124"/>
      <c r="AV235" s="124"/>
      <c r="AW235" s="124"/>
      <c r="AX235" s="124"/>
      <c r="AY235" s="95"/>
      <c r="AZ235" s="95"/>
      <c r="BA235" s="98"/>
    </row>
    <row r="236" spans="1:53" ht="13.5" customHeight="1" thickBot="1" x14ac:dyDescent="0.3">
      <c r="A236" s="142"/>
      <c r="B236" s="145"/>
      <c r="C236" s="148"/>
      <c r="D236" s="151"/>
      <c r="E236" s="52"/>
      <c r="F236" s="47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9"/>
      <c r="AK236" s="163"/>
      <c r="AL236" s="157"/>
      <c r="AM236" s="128"/>
      <c r="AN236" s="131"/>
      <c r="AO236" s="134"/>
      <c r="AP236" s="137"/>
      <c r="AQ236" s="137"/>
      <c r="AR236" s="125"/>
      <c r="AS236" s="125"/>
      <c r="AT236" s="125"/>
      <c r="AU236" s="125"/>
      <c r="AV236" s="125"/>
      <c r="AW236" s="125"/>
      <c r="AX236" s="125"/>
      <c r="AY236" s="96"/>
      <c r="AZ236" s="96"/>
      <c r="BA236" s="99"/>
    </row>
    <row r="237" spans="1:53" ht="12.75" customHeight="1" x14ac:dyDescent="0.25">
      <c r="A237" s="140">
        <v>57</v>
      </c>
      <c r="B237" s="143" t="str">
        <f>IFERROR(VLOOKUP($C237,[1]Списки!$A$1:$C$3999,2,0),"")</f>
        <v/>
      </c>
      <c r="C237" s="146"/>
      <c r="D237" s="149" t="str">
        <f>IFERROR(VLOOKUP($C237,[1]Списки!$A$1:$C$3999,3,0),"")</f>
        <v/>
      </c>
      <c r="E237" s="50"/>
      <c r="F237" s="34" t="str">
        <f>VLOOKUP(F$11,[1]Графік!$A$5:$C$32,3,0)</f>
        <v>Р</v>
      </c>
      <c r="G237" s="65" t="str">
        <f>VLOOKUP(G$11,[1]Графік!$A$5:$C$32,3,0)</f>
        <v>Р</v>
      </c>
      <c r="H237" s="65" t="str">
        <f>VLOOKUP(H$11,[1]Графік!$A$5:$C$32,3,0)</f>
        <v>ВВ</v>
      </c>
      <c r="I237" s="65" t="str">
        <f>VLOOKUP(I$11,[1]Графік!$A$5:$C$32,3,0)</f>
        <v>ВВ</v>
      </c>
      <c r="J237" s="65" t="str">
        <f>VLOOKUP(J$11,[1]Графік!$A$5:$C$32,3,0)</f>
        <v>Р</v>
      </c>
      <c r="K237" s="65" t="str">
        <f>VLOOKUP(K$11,[1]Графік!$A$5:$C$32,3,0)</f>
        <v>Р</v>
      </c>
      <c r="L237" s="65" t="str">
        <f>VLOOKUP(L$11,[1]Графік!$A$5:$C$32,3,0)</f>
        <v>Р</v>
      </c>
      <c r="M237" s="65" t="str">
        <f>VLOOKUP(M$11,[1]Графік!$A$5:$C$32,3,0)</f>
        <v>Р</v>
      </c>
      <c r="N237" s="65" t="str">
        <f>VLOOKUP(N$11,[1]Графік!$A$5:$C$32,3,0)</f>
        <v>ВВ</v>
      </c>
      <c r="O237" s="65" t="str">
        <f>VLOOKUP(O$11,[1]Графік!$A$5:$C$32,3,0)</f>
        <v>ВВ</v>
      </c>
      <c r="P237" s="65" t="str">
        <f>VLOOKUP(P$11,[1]Графік!$A$5:$C$32,3,0)</f>
        <v>Р</v>
      </c>
      <c r="Q237" s="65" t="str">
        <f>VLOOKUP(Q$11,[1]Графік!$A$5:$C$32,3,0)</f>
        <v>Р</v>
      </c>
      <c r="R237" s="65" t="str">
        <f>VLOOKUP(R$11,[1]Графік!$A$5:$C$32,3,0)</f>
        <v>Р</v>
      </c>
      <c r="S237" s="65" t="str">
        <f>VLOOKUP(S$11,[1]Графік!$A$5:$C$32,3,0)</f>
        <v>Р</v>
      </c>
      <c r="T237" s="65" t="str">
        <f>VLOOKUP(T$11,[1]Графік!$A$5:$C$32,3,0)</f>
        <v>ВВ</v>
      </c>
      <c r="U237" s="65" t="str">
        <f>VLOOKUP(U$11,[1]Графік!$A$5:$C$32,3,0)</f>
        <v>ВВ</v>
      </c>
      <c r="V237" s="65" t="str">
        <f>VLOOKUP(V$11,[1]Графік!$A$5:$C$32,3,0)</f>
        <v>Р</v>
      </c>
      <c r="W237" s="65" t="str">
        <f>VLOOKUP(W$11,[1]Графік!$A$5:$C$32,3,0)</f>
        <v>Р</v>
      </c>
      <c r="X237" s="65" t="str">
        <f>VLOOKUP(X$11,[1]Графік!$A$5:$C$32,3,0)</f>
        <v>Р</v>
      </c>
      <c r="Y237" s="65" t="str">
        <f>VLOOKUP(Y$11,[1]Графік!$A$5:$C$32,3,0)</f>
        <v>Р</v>
      </c>
      <c r="Z237" s="65" t="str">
        <f>VLOOKUP(Z$11,[1]Графік!$A$5:$C$32,3,0)</f>
        <v>ВВ</v>
      </c>
      <c r="AA237" s="65" t="str">
        <f>VLOOKUP(AA$11,[1]Графік!$A$5:$C$32,3,0)</f>
        <v>ВВ</v>
      </c>
      <c r="AB237" s="65" t="str">
        <f>VLOOKUP(AB$11,[1]Графік!$A$5:$C$32,3,0)</f>
        <v>Р</v>
      </c>
      <c r="AC237" s="65" t="str">
        <f>VLOOKUP(AC$11,[1]Графік!$A$5:$C$32,3,0)</f>
        <v>Р</v>
      </c>
      <c r="AD237" s="65" t="str">
        <f>VLOOKUP(AD$11,[1]Графік!$A$5:$C$32,3,0)</f>
        <v>Р</v>
      </c>
      <c r="AE237" s="65" t="str">
        <f>VLOOKUP(AE$11,[1]Графік!$A$5:$C$32,3,0)</f>
        <v>Р</v>
      </c>
      <c r="AF237" s="65" t="str">
        <f>VLOOKUP(AF$11,[1]Графік!$A$5:$C$32,3,0)</f>
        <v>ВВ</v>
      </c>
      <c r="AG237" s="65" t="str">
        <f>VLOOKUP(AG$11,[1]Графік!$A$5:$C$32,3,0)</f>
        <v>ВВ</v>
      </c>
      <c r="AH237" s="65"/>
      <c r="AI237" s="65"/>
      <c r="AJ237" s="66"/>
      <c r="AK237" s="162">
        <f ca="1">SUMIF($F237:$AJ240,"Р",$F238:$AJ238)</f>
        <v>144</v>
      </c>
      <c r="AL237" s="156">
        <f ca="1">SUMIF($F239:$AJ240,"НУ",$F240:$AJ240)</f>
        <v>0</v>
      </c>
      <c r="AM237" s="127">
        <f ca="1">SUMIF(F237:AJ240,"РВ",F238:AJ238)</f>
        <v>0</v>
      </c>
      <c r="AN237" s="130">
        <f ca="1">AK237+AL237+AM237</f>
        <v>144</v>
      </c>
      <c r="AO237" s="133">
        <f ca="1">AK237/8</f>
        <v>18</v>
      </c>
      <c r="AP237" s="136">
        <f>COUNTIF($F237:$AJ240,"=ВВ")</f>
        <v>10</v>
      </c>
      <c r="AQ237" s="136">
        <f>COUNTIF($F237:$AJ240,"=В")</f>
        <v>0</v>
      </c>
      <c r="AR237" s="124">
        <f>COUNTIF($F237:$AJ240,"=НА")</f>
        <v>0</v>
      </c>
      <c r="AS237" s="124">
        <f>COUNTIF(F237:AJ240,"=ТН")</f>
        <v>0</v>
      </c>
      <c r="AT237" s="124">
        <f>COUNTIF($F237:$AJ240,"=ВД")</f>
        <v>0</v>
      </c>
      <c r="AU237" s="124">
        <f>COUNTIF($F237:$AJ240,"=ВП")</f>
        <v>0</v>
      </c>
      <c r="AV237" s="124">
        <f>COUNTIF($F237:$AJ240,"=ДД")</f>
        <v>0</v>
      </c>
      <c r="AW237" s="124">
        <f>COUNTIF($F237:$AJ240,"=П")</f>
        <v>0</v>
      </c>
      <c r="AX237" s="124">
        <f>COUNTIF($F237:$AJ240,"=ПР")</f>
        <v>0</v>
      </c>
      <c r="AY237" s="95">
        <f>COUNTIF($F237:$AJ240,"=І")</f>
        <v>0</v>
      </c>
      <c r="AZ237" s="95">
        <f>COUNTIF($F237:$AJ240,"=НЗ")</f>
        <v>0</v>
      </c>
      <c r="BA237" s="97" t="str">
        <f>IF(C237&gt;1,[1]Графік!$D$36,"")</f>
        <v/>
      </c>
    </row>
    <row r="238" spans="1:53" ht="12.75" customHeight="1" x14ac:dyDescent="0.25">
      <c r="A238" s="141"/>
      <c r="B238" s="144"/>
      <c r="C238" s="147"/>
      <c r="D238" s="150"/>
      <c r="E238" s="51"/>
      <c r="F238" s="38">
        <f t="shared" ref="F238:AG238" si="112">IF(F237="Р",8,"")</f>
        <v>8</v>
      </c>
      <c r="G238" s="39">
        <f t="shared" si="112"/>
        <v>8</v>
      </c>
      <c r="H238" s="70" t="str">
        <f t="shared" si="112"/>
        <v/>
      </c>
      <c r="I238" s="70" t="str">
        <f t="shared" si="112"/>
        <v/>
      </c>
      <c r="J238" s="70">
        <f t="shared" si="112"/>
        <v>8</v>
      </c>
      <c r="K238" s="70">
        <f t="shared" si="112"/>
        <v>8</v>
      </c>
      <c r="L238" s="70">
        <f t="shared" si="112"/>
        <v>8</v>
      </c>
      <c r="M238" s="70">
        <f t="shared" si="112"/>
        <v>8</v>
      </c>
      <c r="N238" s="70" t="str">
        <f t="shared" si="112"/>
        <v/>
      </c>
      <c r="O238" s="70" t="str">
        <f t="shared" si="112"/>
        <v/>
      </c>
      <c r="P238" s="70">
        <f t="shared" si="112"/>
        <v>8</v>
      </c>
      <c r="Q238" s="70">
        <f t="shared" si="112"/>
        <v>8</v>
      </c>
      <c r="R238" s="70">
        <f t="shared" si="112"/>
        <v>8</v>
      </c>
      <c r="S238" s="70">
        <f t="shared" si="112"/>
        <v>8</v>
      </c>
      <c r="T238" s="70" t="str">
        <f t="shared" si="112"/>
        <v/>
      </c>
      <c r="U238" s="70" t="str">
        <f t="shared" si="112"/>
        <v/>
      </c>
      <c r="V238" s="70">
        <f t="shared" si="112"/>
        <v>8</v>
      </c>
      <c r="W238" s="70">
        <f t="shared" si="112"/>
        <v>8</v>
      </c>
      <c r="X238" s="70">
        <f t="shared" si="112"/>
        <v>8</v>
      </c>
      <c r="Y238" s="70">
        <f t="shared" si="112"/>
        <v>8</v>
      </c>
      <c r="Z238" s="70" t="str">
        <f t="shared" si="112"/>
        <v/>
      </c>
      <c r="AA238" s="70" t="str">
        <f t="shared" si="112"/>
        <v/>
      </c>
      <c r="AB238" s="70">
        <f t="shared" si="112"/>
        <v>8</v>
      </c>
      <c r="AC238" s="70">
        <f t="shared" si="112"/>
        <v>8</v>
      </c>
      <c r="AD238" s="70">
        <f t="shared" si="112"/>
        <v>8</v>
      </c>
      <c r="AE238" s="70">
        <f t="shared" si="112"/>
        <v>8</v>
      </c>
      <c r="AF238" s="70" t="str">
        <f t="shared" si="112"/>
        <v/>
      </c>
      <c r="AG238" s="70" t="str">
        <f t="shared" si="112"/>
        <v/>
      </c>
      <c r="AH238" s="39"/>
      <c r="AI238" s="39"/>
      <c r="AJ238" s="40"/>
      <c r="AK238" s="162"/>
      <c r="AL238" s="156"/>
      <c r="AM238" s="127"/>
      <c r="AN238" s="130"/>
      <c r="AO238" s="133"/>
      <c r="AP238" s="136"/>
      <c r="AQ238" s="136"/>
      <c r="AR238" s="124"/>
      <c r="AS238" s="124"/>
      <c r="AT238" s="124"/>
      <c r="AU238" s="124"/>
      <c r="AV238" s="124"/>
      <c r="AW238" s="124"/>
      <c r="AX238" s="124"/>
      <c r="AY238" s="95"/>
      <c r="AZ238" s="95"/>
      <c r="BA238" s="98"/>
    </row>
    <row r="239" spans="1:53" ht="12.75" customHeight="1" x14ac:dyDescent="0.25">
      <c r="A239" s="141"/>
      <c r="B239" s="144"/>
      <c r="C239" s="147"/>
      <c r="D239" s="150"/>
      <c r="E239" s="51"/>
      <c r="F239" s="43" t="str">
        <f t="shared" ref="F239:AG239" si="113">IF(F240&gt;0,"НУ","")</f>
        <v/>
      </c>
      <c r="G239" s="43" t="str">
        <f t="shared" si="113"/>
        <v/>
      </c>
      <c r="H239" s="43" t="str">
        <f t="shared" si="113"/>
        <v/>
      </c>
      <c r="I239" s="43" t="str">
        <f t="shared" si="113"/>
        <v/>
      </c>
      <c r="J239" s="43" t="str">
        <f t="shared" si="113"/>
        <v/>
      </c>
      <c r="K239" s="43" t="str">
        <f t="shared" si="113"/>
        <v/>
      </c>
      <c r="L239" s="43" t="str">
        <f t="shared" si="113"/>
        <v/>
      </c>
      <c r="M239" s="43" t="str">
        <f t="shared" si="113"/>
        <v/>
      </c>
      <c r="N239" s="43" t="str">
        <f t="shared" si="113"/>
        <v/>
      </c>
      <c r="O239" s="43" t="str">
        <f t="shared" si="113"/>
        <v/>
      </c>
      <c r="P239" s="43" t="str">
        <f t="shared" si="113"/>
        <v/>
      </c>
      <c r="Q239" s="43" t="str">
        <f t="shared" si="113"/>
        <v/>
      </c>
      <c r="R239" s="43" t="str">
        <f t="shared" si="113"/>
        <v/>
      </c>
      <c r="S239" s="43" t="str">
        <f t="shared" si="113"/>
        <v/>
      </c>
      <c r="T239" s="43" t="str">
        <f t="shared" si="113"/>
        <v/>
      </c>
      <c r="U239" s="43" t="str">
        <f t="shared" si="113"/>
        <v/>
      </c>
      <c r="V239" s="43" t="str">
        <f t="shared" si="113"/>
        <v/>
      </c>
      <c r="W239" s="43" t="str">
        <f t="shared" si="113"/>
        <v/>
      </c>
      <c r="X239" s="43" t="str">
        <f t="shared" si="113"/>
        <v/>
      </c>
      <c r="Y239" s="43" t="str">
        <f t="shared" si="113"/>
        <v/>
      </c>
      <c r="Z239" s="43" t="str">
        <f t="shared" si="113"/>
        <v/>
      </c>
      <c r="AA239" s="43" t="str">
        <f t="shared" si="113"/>
        <v/>
      </c>
      <c r="AB239" s="43" t="str">
        <f t="shared" si="113"/>
        <v/>
      </c>
      <c r="AC239" s="43" t="str">
        <f t="shared" si="113"/>
        <v/>
      </c>
      <c r="AD239" s="43" t="str">
        <f t="shared" si="113"/>
        <v/>
      </c>
      <c r="AE239" s="43" t="str">
        <f t="shared" si="113"/>
        <v/>
      </c>
      <c r="AF239" s="43" t="str">
        <f t="shared" si="113"/>
        <v/>
      </c>
      <c r="AG239" s="43" t="str">
        <f t="shared" si="113"/>
        <v/>
      </c>
      <c r="AH239" s="43"/>
      <c r="AI239" s="43"/>
      <c r="AJ239" s="71"/>
      <c r="AK239" s="162"/>
      <c r="AL239" s="156"/>
      <c r="AM239" s="127"/>
      <c r="AN239" s="130"/>
      <c r="AO239" s="133"/>
      <c r="AP239" s="136"/>
      <c r="AQ239" s="136"/>
      <c r="AR239" s="124"/>
      <c r="AS239" s="124"/>
      <c r="AT239" s="124"/>
      <c r="AU239" s="124"/>
      <c r="AV239" s="124"/>
      <c r="AW239" s="124"/>
      <c r="AX239" s="124"/>
      <c r="AY239" s="95"/>
      <c r="AZ239" s="95"/>
      <c r="BA239" s="98"/>
    </row>
    <row r="240" spans="1:53" ht="13.5" customHeight="1" thickBot="1" x14ac:dyDescent="0.3">
      <c r="A240" s="142"/>
      <c r="B240" s="145"/>
      <c r="C240" s="148"/>
      <c r="D240" s="151"/>
      <c r="E240" s="52"/>
      <c r="F240" s="47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9"/>
      <c r="AK240" s="163"/>
      <c r="AL240" s="157"/>
      <c r="AM240" s="128"/>
      <c r="AN240" s="131"/>
      <c r="AO240" s="134"/>
      <c r="AP240" s="137"/>
      <c r="AQ240" s="137"/>
      <c r="AR240" s="125"/>
      <c r="AS240" s="125"/>
      <c r="AT240" s="125"/>
      <c r="AU240" s="125"/>
      <c r="AV240" s="125"/>
      <c r="AW240" s="125"/>
      <c r="AX240" s="125"/>
      <c r="AY240" s="96"/>
      <c r="AZ240" s="96"/>
      <c r="BA240" s="99"/>
    </row>
    <row r="241" spans="1:53" ht="12.75" customHeight="1" x14ac:dyDescent="0.25">
      <c r="A241" s="140">
        <v>58</v>
      </c>
      <c r="B241" s="143" t="str">
        <f>IFERROR(VLOOKUP($C241,[1]Списки!$A$1:$C$3999,2,0),"")</f>
        <v/>
      </c>
      <c r="C241" s="146"/>
      <c r="D241" s="149" t="str">
        <f>IFERROR(VLOOKUP($C241,[1]Списки!$A$1:$C$3999,3,0),"")</f>
        <v/>
      </c>
      <c r="E241" s="50"/>
      <c r="F241" s="34" t="str">
        <f>VLOOKUP(F$11,[1]Графік!$A$5:$C$32,3,0)</f>
        <v>Р</v>
      </c>
      <c r="G241" s="65" t="str">
        <f>VLOOKUP(G$11,[1]Графік!$A$5:$C$32,3,0)</f>
        <v>Р</v>
      </c>
      <c r="H241" s="65" t="str">
        <f>VLOOKUP(H$11,[1]Графік!$A$5:$C$32,3,0)</f>
        <v>ВВ</v>
      </c>
      <c r="I241" s="65" t="str">
        <f>VLOOKUP(I$11,[1]Графік!$A$5:$C$32,3,0)</f>
        <v>ВВ</v>
      </c>
      <c r="J241" s="65" t="str">
        <f>VLOOKUP(J$11,[1]Графік!$A$5:$C$32,3,0)</f>
        <v>Р</v>
      </c>
      <c r="K241" s="65" t="str">
        <f>VLOOKUP(K$11,[1]Графік!$A$5:$C$32,3,0)</f>
        <v>Р</v>
      </c>
      <c r="L241" s="65" t="str">
        <f>VLOOKUP(L$11,[1]Графік!$A$5:$C$32,3,0)</f>
        <v>Р</v>
      </c>
      <c r="M241" s="65" t="str">
        <f>VLOOKUP(M$11,[1]Графік!$A$5:$C$32,3,0)</f>
        <v>Р</v>
      </c>
      <c r="N241" s="65" t="str">
        <f>VLOOKUP(N$11,[1]Графік!$A$5:$C$32,3,0)</f>
        <v>ВВ</v>
      </c>
      <c r="O241" s="65" t="str">
        <f>VLOOKUP(O$11,[1]Графік!$A$5:$C$32,3,0)</f>
        <v>ВВ</v>
      </c>
      <c r="P241" s="65" t="str">
        <f>VLOOKUP(P$11,[1]Графік!$A$5:$C$32,3,0)</f>
        <v>Р</v>
      </c>
      <c r="Q241" s="65" t="str">
        <f>VLOOKUP(Q$11,[1]Графік!$A$5:$C$32,3,0)</f>
        <v>Р</v>
      </c>
      <c r="R241" s="65" t="str">
        <f>VLOOKUP(R$11,[1]Графік!$A$5:$C$32,3,0)</f>
        <v>Р</v>
      </c>
      <c r="S241" s="65" t="str">
        <f>VLOOKUP(S$11,[1]Графік!$A$5:$C$32,3,0)</f>
        <v>Р</v>
      </c>
      <c r="T241" s="65" t="str">
        <f>VLOOKUP(T$11,[1]Графік!$A$5:$C$32,3,0)</f>
        <v>ВВ</v>
      </c>
      <c r="U241" s="65" t="str">
        <f>VLOOKUP(U$11,[1]Графік!$A$5:$C$32,3,0)</f>
        <v>ВВ</v>
      </c>
      <c r="V241" s="65" t="str">
        <f>VLOOKUP(V$11,[1]Графік!$A$5:$C$32,3,0)</f>
        <v>Р</v>
      </c>
      <c r="W241" s="65" t="str">
        <f>VLOOKUP(W$11,[1]Графік!$A$5:$C$32,3,0)</f>
        <v>Р</v>
      </c>
      <c r="X241" s="65" t="str">
        <f>VLOOKUP(X$11,[1]Графік!$A$5:$C$32,3,0)</f>
        <v>Р</v>
      </c>
      <c r="Y241" s="65" t="str">
        <f>VLOOKUP(Y$11,[1]Графік!$A$5:$C$32,3,0)</f>
        <v>Р</v>
      </c>
      <c r="Z241" s="65" t="str">
        <f>VLOOKUP(Z$11,[1]Графік!$A$5:$C$32,3,0)</f>
        <v>ВВ</v>
      </c>
      <c r="AA241" s="65" t="str">
        <f>VLOOKUP(AA$11,[1]Графік!$A$5:$C$32,3,0)</f>
        <v>ВВ</v>
      </c>
      <c r="AB241" s="65" t="str">
        <f>VLOOKUP(AB$11,[1]Графік!$A$5:$C$32,3,0)</f>
        <v>Р</v>
      </c>
      <c r="AC241" s="65" t="str">
        <f>VLOOKUP(AC$11,[1]Графік!$A$5:$C$32,3,0)</f>
        <v>Р</v>
      </c>
      <c r="AD241" s="65" t="str">
        <f>VLOOKUP(AD$11,[1]Графік!$A$5:$C$32,3,0)</f>
        <v>Р</v>
      </c>
      <c r="AE241" s="65" t="str">
        <f>VLOOKUP(AE$11,[1]Графік!$A$5:$C$32,3,0)</f>
        <v>Р</v>
      </c>
      <c r="AF241" s="65" t="str">
        <f>VLOOKUP(AF$11,[1]Графік!$A$5:$C$32,3,0)</f>
        <v>ВВ</v>
      </c>
      <c r="AG241" s="65" t="str">
        <f>VLOOKUP(AG$11,[1]Графік!$A$5:$C$32,3,0)</f>
        <v>ВВ</v>
      </c>
      <c r="AH241" s="65"/>
      <c r="AI241" s="65"/>
      <c r="AJ241" s="66"/>
      <c r="AK241" s="162">
        <f ca="1">SUMIF($F241:$AJ244,"Р",$F242:$AJ242)</f>
        <v>144</v>
      </c>
      <c r="AL241" s="156">
        <f ca="1">SUMIF($F243:$AJ244,"НУ",$F244:$AJ244)</f>
        <v>0</v>
      </c>
      <c r="AM241" s="127">
        <f ca="1">SUMIF(F241:AJ244,"РВ",F242:AJ242)</f>
        <v>0</v>
      </c>
      <c r="AN241" s="130">
        <f ca="1">AK241+AL241+AM241</f>
        <v>144</v>
      </c>
      <c r="AO241" s="133">
        <f ca="1">AK241/8</f>
        <v>18</v>
      </c>
      <c r="AP241" s="136">
        <f>COUNTIF($F241:$AJ244,"=ВВ")</f>
        <v>10</v>
      </c>
      <c r="AQ241" s="136">
        <f>COUNTIF($F241:$AJ244,"=В")</f>
        <v>0</v>
      </c>
      <c r="AR241" s="124">
        <f>COUNTIF($F241:$AJ244,"=НА")</f>
        <v>0</v>
      </c>
      <c r="AS241" s="124">
        <f>COUNTIF(F241:AJ244,"=ТН")</f>
        <v>0</v>
      </c>
      <c r="AT241" s="124">
        <f>COUNTIF($F241:$AJ244,"=ВД")</f>
        <v>0</v>
      </c>
      <c r="AU241" s="124">
        <f>COUNTIF($F241:$AJ244,"=ВП")</f>
        <v>0</v>
      </c>
      <c r="AV241" s="124">
        <f>COUNTIF($F241:$AJ244,"=ДД")</f>
        <v>0</v>
      </c>
      <c r="AW241" s="124">
        <f>COUNTIF($F241:$AJ244,"=П")</f>
        <v>0</v>
      </c>
      <c r="AX241" s="124">
        <f>COUNTIF($F241:$AJ244,"=ПР")</f>
        <v>0</v>
      </c>
      <c r="AY241" s="95">
        <f>COUNTIF($F241:$AJ244,"=І")</f>
        <v>0</v>
      </c>
      <c r="AZ241" s="95">
        <f>COUNTIF($F241:$AJ244,"=НЗ")</f>
        <v>0</v>
      </c>
      <c r="BA241" s="97" t="str">
        <f>IF(C241&gt;1,[1]Графік!$D$36,"")</f>
        <v/>
      </c>
    </row>
    <row r="242" spans="1:53" ht="12.75" customHeight="1" x14ac:dyDescent="0.25">
      <c r="A242" s="141"/>
      <c r="B242" s="144"/>
      <c r="C242" s="147"/>
      <c r="D242" s="150"/>
      <c r="E242" s="51"/>
      <c r="F242" s="38">
        <f t="shared" ref="F242:AG242" si="114">IF(F241="Р",8,"")</f>
        <v>8</v>
      </c>
      <c r="G242" s="39">
        <f t="shared" si="114"/>
        <v>8</v>
      </c>
      <c r="H242" s="70" t="str">
        <f t="shared" si="114"/>
        <v/>
      </c>
      <c r="I242" s="70" t="str">
        <f t="shared" si="114"/>
        <v/>
      </c>
      <c r="J242" s="70">
        <f t="shared" si="114"/>
        <v>8</v>
      </c>
      <c r="K242" s="70">
        <f t="shared" si="114"/>
        <v>8</v>
      </c>
      <c r="L242" s="70">
        <f t="shared" si="114"/>
        <v>8</v>
      </c>
      <c r="M242" s="70">
        <f t="shared" si="114"/>
        <v>8</v>
      </c>
      <c r="N242" s="70" t="str">
        <f t="shared" si="114"/>
        <v/>
      </c>
      <c r="O242" s="70" t="str">
        <f t="shared" si="114"/>
        <v/>
      </c>
      <c r="P242" s="70">
        <f t="shared" si="114"/>
        <v>8</v>
      </c>
      <c r="Q242" s="70">
        <f t="shared" si="114"/>
        <v>8</v>
      </c>
      <c r="R242" s="70">
        <f t="shared" si="114"/>
        <v>8</v>
      </c>
      <c r="S242" s="70">
        <f t="shared" si="114"/>
        <v>8</v>
      </c>
      <c r="T242" s="70" t="str">
        <f t="shared" si="114"/>
        <v/>
      </c>
      <c r="U242" s="70" t="str">
        <f t="shared" si="114"/>
        <v/>
      </c>
      <c r="V242" s="70">
        <f t="shared" si="114"/>
        <v>8</v>
      </c>
      <c r="W242" s="70">
        <f t="shared" si="114"/>
        <v>8</v>
      </c>
      <c r="X242" s="70">
        <f t="shared" si="114"/>
        <v>8</v>
      </c>
      <c r="Y242" s="70">
        <f t="shared" si="114"/>
        <v>8</v>
      </c>
      <c r="Z242" s="70" t="str">
        <f t="shared" si="114"/>
        <v/>
      </c>
      <c r="AA242" s="70" t="str">
        <f t="shared" si="114"/>
        <v/>
      </c>
      <c r="AB242" s="70">
        <f t="shared" si="114"/>
        <v>8</v>
      </c>
      <c r="AC242" s="70">
        <f t="shared" si="114"/>
        <v>8</v>
      </c>
      <c r="AD242" s="70">
        <f t="shared" si="114"/>
        <v>8</v>
      </c>
      <c r="AE242" s="70">
        <f t="shared" si="114"/>
        <v>8</v>
      </c>
      <c r="AF242" s="70" t="str">
        <f t="shared" si="114"/>
        <v/>
      </c>
      <c r="AG242" s="70" t="str">
        <f t="shared" si="114"/>
        <v/>
      </c>
      <c r="AH242" s="39"/>
      <c r="AI242" s="39"/>
      <c r="AJ242" s="40"/>
      <c r="AK242" s="162"/>
      <c r="AL242" s="156"/>
      <c r="AM242" s="127"/>
      <c r="AN242" s="130"/>
      <c r="AO242" s="133"/>
      <c r="AP242" s="136"/>
      <c r="AQ242" s="136"/>
      <c r="AR242" s="124"/>
      <c r="AS242" s="124"/>
      <c r="AT242" s="124"/>
      <c r="AU242" s="124"/>
      <c r="AV242" s="124"/>
      <c r="AW242" s="124"/>
      <c r="AX242" s="124"/>
      <c r="AY242" s="95"/>
      <c r="AZ242" s="95"/>
      <c r="BA242" s="98"/>
    </row>
    <row r="243" spans="1:53" ht="12.75" customHeight="1" x14ac:dyDescent="0.25">
      <c r="A243" s="141"/>
      <c r="B243" s="144"/>
      <c r="C243" s="147"/>
      <c r="D243" s="150"/>
      <c r="E243" s="51"/>
      <c r="F243" s="43" t="str">
        <f t="shared" ref="F243:AG243" si="115">IF(F244&gt;0,"НУ","")</f>
        <v/>
      </c>
      <c r="G243" s="43" t="str">
        <f t="shared" si="115"/>
        <v/>
      </c>
      <c r="H243" s="43" t="str">
        <f t="shared" si="115"/>
        <v/>
      </c>
      <c r="I243" s="43" t="str">
        <f t="shared" si="115"/>
        <v/>
      </c>
      <c r="J243" s="43" t="str">
        <f t="shared" si="115"/>
        <v/>
      </c>
      <c r="K243" s="43" t="str">
        <f t="shared" si="115"/>
        <v/>
      </c>
      <c r="L243" s="43" t="str">
        <f t="shared" si="115"/>
        <v/>
      </c>
      <c r="M243" s="43" t="str">
        <f t="shared" si="115"/>
        <v/>
      </c>
      <c r="N243" s="43" t="str">
        <f t="shared" si="115"/>
        <v/>
      </c>
      <c r="O243" s="43" t="str">
        <f t="shared" si="115"/>
        <v/>
      </c>
      <c r="P243" s="43" t="str">
        <f t="shared" si="115"/>
        <v/>
      </c>
      <c r="Q243" s="43" t="str">
        <f t="shared" si="115"/>
        <v/>
      </c>
      <c r="R243" s="43" t="str">
        <f t="shared" si="115"/>
        <v/>
      </c>
      <c r="S243" s="43" t="str">
        <f t="shared" si="115"/>
        <v/>
      </c>
      <c r="T243" s="43" t="str">
        <f t="shared" si="115"/>
        <v/>
      </c>
      <c r="U243" s="43" t="str">
        <f t="shared" si="115"/>
        <v/>
      </c>
      <c r="V243" s="43" t="str">
        <f t="shared" si="115"/>
        <v/>
      </c>
      <c r="W243" s="43" t="str">
        <f t="shared" si="115"/>
        <v/>
      </c>
      <c r="X243" s="43" t="str">
        <f t="shared" si="115"/>
        <v/>
      </c>
      <c r="Y243" s="43" t="str">
        <f t="shared" si="115"/>
        <v/>
      </c>
      <c r="Z243" s="43" t="str">
        <f t="shared" si="115"/>
        <v/>
      </c>
      <c r="AA243" s="43" t="str">
        <f t="shared" si="115"/>
        <v/>
      </c>
      <c r="AB243" s="43" t="str">
        <f t="shared" si="115"/>
        <v/>
      </c>
      <c r="AC243" s="43" t="str">
        <f t="shared" si="115"/>
        <v/>
      </c>
      <c r="AD243" s="43" t="str">
        <f t="shared" si="115"/>
        <v/>
      </c>
      <c r="AE243" s="43" t="str">
        <f t="shared" si="115"/>
        <v/>
      </c>
      <c r="AF243" s="43" t="str">
        <f t="shared" si="115"/>
        <v/>
      </c>
      <c r="AG243" s="43" t="str">
        <f t="shared" si="115"/>
        <v/>
      </c>
      <c r="AH243" s="43"/>
      <c r="AI243" s="43"/>
      <c r="AJ243" s="71"/>
      <c r="AK243" s="162"/>
      <c r="AL243" s="156"/>
      <c r="AM243" s="127"/>
      <c r="AN243" s="130"/>
      <c r="AO243" s="133"/>
      <c r="AP243" s="136"/>
      <c r="AQ243" s="136"/>
      <c r="AR243" s="124"/>
      <c r="AS243" s="124"/>
      <c r="AT243" s="124"/>
      <c r="AU243" s="124"/>
      <c r="AV243" s="124"/>
      <c r="AW243" s="124"/>
      <c r="AX243" s="124"/>
      <c r="AY243" s="95"/>
      <c r="AZ243" s="95"/>
      <c r="BA243" s="98"/>
    </row>
    <row r="244" spans="1:53" ht="13.5" customHeight="1" thickBot="1" x14ac:dyDescent="0.3">
      <c r="A244" s="142"/>
      <c r="B244" s="145"/>
      <c r="C244" s="148"/>
      <c r="D244" s="151"/>
      <c r="E244" s="52"/>
      <c r="F244" s="47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9"/>
      <c r="AK244" s="163"/>
      <c r="AL244" s="157"/>
      <c r="AM244" s="128"/>
      <c r="AN244" s="131"/>
      <c r="AO244" s="134"/>
      <c r="AP244" s="137"/>
      <c r="AQ244" s="137"/>
      <c r="AR244" s="125"/>
      <c r="AS244" s="125"/>
      <c r="AT244" s="125"/>
      <c r="AU244" s="125"/>
      <c r="AV244" s="125"/>
      <c r="AW244" s="125"/>
      <c r="AX244" s="125"/>
      <c r="AY244" s="96"/>
      <c r="AZ244" s="96"/>
      <c r="BA244" s="99"/>
    </row>
    <row r="245" spans="1:53" ht="12.75" customHeight="1" x14ac:dyDescent="0.25">
      <c r="A245" s="140">
        <v>59</v>
      </c>
      <c r="B245" s="143" t="str">
        <f>IFERROR(VLOOKUP($C245,[1]Списки!$A$1:$C$3999,2,0),"")</f>
        <v/>
      </c>
      <c r="C245" s="146"/>
      <c r="D245" s="149" t="str">
        <f>IFERROR(VLOOKUP($C245,[1]Списки!$A$1:$C$3999,3,0),"")</f>
        <v/>
      </c>
      <c r="E245" s="50"/>
      <c r="F245" s="34" t="str">
        <f>VLOOKUP(F$11,[1]Графік!$A$5:$C$32,3,0)</f>
        <v>Р</v>
      </c>
      <c r="G245" s="65" t="str">
        <f>VLOOKUP(G$11,[1]Графік!$A$5:$C$32,3,0)</f>
        <v>Р</v>
      </c>
      <c r="H245" s="65" t="str">
        <f>VLOOKUP(H$11,[1]Графік!$A$5:$C$32,3,0)</f>
        <v>ВВ</v>
      </c>
      <c r="I245" s="65" t="str">
        <f>VLOOKUP(I$11,[1]Графік!$A$5:$C$32,3,0)</f>
        <v>ВВ</v>
      </c>
      <c r="J245" s="65" t="str">
        <f>VLOOKUP(J$11,[1]Графік!$A$5:$C$32,3,0)</f>
        <v>Р</v>
      </c>
      <c r="K245" s="65" t="str">
        <f>VLOOKUP(K$11,[1]Графік!$A$5:$C$32,3,0)</f>
        <v>Р</v>
      </c>
      <c r="L245" s="65" t="str">
        <f>VLOOKUP(L$11,[1]Графік!$A$5:$C$32,3,0)</f>
        <v>Р</v>
      </c>
      <c r="M245" s="65" t="str">
        <f>VLOOKUP(M$11,[1]Графік!$A$5:$C$32,3,0)</f>
        <v>Р</v>
      </c>
      <c r="N245" s="65" t="str">
        <f>VLOOKUP(N$11,[1]Графік!$A$5:$C$32,3,0)</f>
        <v>ВВ</v>
      </c>
      <c r="O245" s="65" t="str">
        <f>VLOOKUP(O$11,[1]Графік!$A$5:$C$32,3,0)</f>
        <v>ВВ</v>
      </c>
      <c r="P245" s="65" t="str">
        <f>VLOOKUP(P$11,[1]Графік!$A$5:$C$32,3,0)</f>
        <v>Р</v>
      </c>
      <c r="Q245" s="65" t="str">
        <f>VLOOKUP(Q$11,[1]Графік!$A$5:$C$32,3,0)</f>
        <v>Р</v>
      </c>
      <c r="R245" s="65" t="str">
        <f>VLOOKUP(R$11,[1]Графік!$A$5:$C$32,3,0)</f>
        <v>Р</v>
      </c>
      <c r="S245" s="65" t="str">
        <f>VLOOKUP(S$11,[1]Графік!$A$5:$C$32,3,0)</f>
        <v>Р</v>
      </c>
      <c r="T245" s="65" t="str">
        <f>VLOOKUP(T$11,[1]Графік!$A$5:$C$32,3,0)</f>
        <v>ВВ</v>
      </c>
      <c r="U245" s="65" t="str">
        <f>VLOOKUP(U$11,[1]Графік!$A$5:$C$32,3,0)</f>
        <v>ВВ</v>
      </c>
      <c r="V245" s="65" t="str">
        <f>VLOOKUP(V$11,[1]Графік!$A$5:$C$32,3,0)</f>
        <v>Р</v>
      </c>
      <c r="W245" s="65" t="str">
        <f>VLOOKUP(W$11,[1]Графік!$A$5:$C$32,3,0)</f>
        <v>Р</v>
      </c>
      <c r="X245" s="65" t="str">
        <f>VLOOKUP(X$11,[1]Графік!$A$5:$C$32,3,0)</f>
        <v>Р</v>
      </c>
      <c r="Y245" s="65" t="str">
        <f>VLOOKUP(Y$11,[1]Графік!$A$5:$C$32,3,0)</f>
        <v>Р</v>
      </c>
      <c r="Z245" s="65" t="str">
        <f>VLOOKUP(Z$11,[1]Графік!$A$5:$C$32,3,0)</f>
        <v>ВВ</v>
      </c>
      <c r="AA245" s="65" t="str">
        <f>VLOOKUP(AA$11,[1]Графік!$A$5:$C$32,3,0)</f>
        <v>ВВ</v>
      </c>
      <c r="AB245" s="65" t="str">
        <f>VLOOKUP(AB$11,[1]Графік!$A$5:$C$32,3,0)</f>
        <v>Р</v>
      </c>
      <c r="AC245" s="65" t="str">
        <f>VLOOKUP(AC$11,[1]Графік!$A$5:$C$32,3,0)</f>
        <v>Р</v>
      </c>
      <c r="AD245" s="65" t="str">
        <f>VLOOKUP(AD$11,[1]Графік!$A$5:$C$32,3,0)</f>
        <v>Р</v>
      </c>
      <c r="AE245" s="65" t="str">
        <f>VLOOKUP(AE$11,[1]Графік!$A$5:$C$32,3,0)</f>
        <v>Р</v>
      </c>
      <c r="AF245" s="65" t="str">
        <f>VLOOKUP(AF$11,[1]Графік!$A$5:$C$32,3,0)</f>
        <v>ВВ</v>
      </c>
      <c r="AG245" s="65" t="str">
        <f>VLOOKUP(AG$11,[1]Графік!$A$5:$C$32,3,0)</f>
        <v>ВВ</v>
      </c>
      <c r="AH245" s="65"/>
      <c r="AI245" s="65"/>
      <c r="AJ245" s="66"/>
      <c r="AK245" s="162">
        <f ca="1">SUMIF($F245:$AJ248,"Р",$F246:$AJ246)</f>
        <v>144</v>
      </c>
      <c r="AL245" s="156">
        <f ca="1">SUMIF($F247:$AJ248,"НУ",$F248:$AJ248)</f>
        <v>0</v>
      </c>
      <c r="AM245" s="127">
        <f ca="1">SUMIF(F245:AJ248,"РВ",F246:AJ246)</f>
        <v>0</v>
      </c>
      <c r="AN245" s="130">
        <f ca="1">AK245+AL245+AM245</f>
        <v>144</v>
      </c>
      <c r="AO245" s="133">
        <f ca="1">AK245/8</f>
        <v>18</v>
      </c>
      <c r="AP245" s="136">
        <f>COUNTIF($F245:$AJ248,"=ВВ")</f>
        <v>10</v>
      </c>
      <c r="AQ245" s="136">
        <f>COUNTIF($F245:$AJ248,"=В")</f>
        <v>0</v>
      </c>
      <c r="AR245" s="124">
        <f>COUNTIF($F245:$AJ248,"=НА")</f>
        <v>0</v>
      </c>
      <c r="AS245" s="124">
        <f>COUNTIF(F245:AJ248,"=ТН")</f>
        <v>0</v>
      </c>
      <c r="AT245" s="124">
        <f>COUNTIF($F245:$AJ248,"=ВД")</f>
        <v>0</v>
      </c>
      <c r="AU245" s="124">
        <f>COUNTIF($F245:$AJ248,"=ВП")</f>
        <v>0</v>
      </c>
      <c r="AV245" s="124">
        <f>COUNTIF($F245:$AJ248,"=ДД")</f>
        <v>0</v>
      </c>
      <c r="AW245" s="124">
        <f>COUNTIF($F245:$AJ248,"=П")</f>
        <v>0</v>
      </c>
      <c r="AX245" s="124">
        <f>COUNTIF($F245:$AJ248,"=ПР")</f>
        <v>0</v>
      </c>
      <c r="AY245" s="95">
        <f>COUNTIF($F245:$AJ248,"=І")</f>
        <v>0</v>
      </c>
      <c r="AZ245" s="95">
        <f>COUNTIF($F245:$AJ248,"=НЗ")</f>
        <v>0</v>
      </c>
      <c r="BA245" s="97" t="str">
        <f>IF(C245&gt;1,[1]Графік!$D$36,"")</f>
        <v/>
      </c>
    </row>
    <row r="246" spans="1:53" ht="12.75" customHeight="1" x14ac:dyDescent="0.25">
      <c r="A246" s="141"/>
      <c r="B246" s="144"/>
      <c r="C246" s="147"/>
      <c r="D246" s="150"/>
      <c r="E246" s="51"/>
      <c r="F246" s="38">
        <f t="shared" ref="F246:AG246" si="116">IF(F245="Р",8,"")</f>
        <v>8</v>
      </c>
      <c r="G246" s="39">
        <f t="shared" si="116"/>
        <v>8</v>
      </c>
      <c r="H246" s="70" t="str">
        <f t="shared" si="116"/>
        <v/>
      </c>
      <c r="I246" s="70" t="str">
        <f t="shared" si="116"/>
        <v/>
      </c>
      <c r="J246" s="70">
        <f t="shared" si="116"/>
        <v>8</v>
      </c>
      <c r="K246" s="70">
        <f t="shared" si="116"/>
        <v>8</v>
      </c>
      <c r="L246" s="70">
        <f t="shared" si="116"/>
        <v>8</v>
      </c>
      <c r="M246" s="70">
        <f t="shared" si="116"/>
        <v>8</v>
      </c>
      <c r="N246" s="70" t="str">
        <f t="shared" si="116"/>
        <v/>
      </c>
      <c r="O246" s="70" t="str">
        <f t="shared" si="116"/>
        <v/>
      </c>
      <c r="P246" s="70">
        <f t="shared" si="116"/>
        <v>8</v>
      </c>
      <c r="Q246" s="70">
        <f t="shared" si="116"/>
        <v>8</v>
      </c>
      <c r="R246" s="70">
        <f t="shared" si="116"/>
        <v>8</v>
      </c>
      <c r="S246" s="70">
        <f t="shared" si="116"/>
        <v>8</v>
      </c>
      <c r="T246" s="70" t="str">
        <f t="shared" si="116"/>
        <v/>
      </c>
      <c r="U246" s="70" t="str">
        <f t="shared" si="116"/>
        <v/>
      </c>
      <c r="V246" s="70">
        <f t="shared" si="116"/>
        <v>8</v>
      </c>
      <c r="W246" s="70">
        <f t="shared" si="116"/>
        <v>8</v>
      </c>
      <c r="X246" s="70">
        <f t="shared" si="116"/>
        <v>8</v>
      </c>
      <c r="Y246" s="70">
        <f t="shared" si="116"/>
        <v>8</v>
      </c>
      <c r="Z246" s="70" t="str">
        <f t="shared" si="116"/>
        <v/>
      </c>
      <c r="AA246" s="70" t="str">
        <f t="shared" si="116"/>
        <v/>
      </c>
      <c r="AB246" s="70">
        <f t="shared" si="116"/>
        <v>8</v>
      </c>
      <c r="AC246" s="70">
        <f t="shared" si="116"/>
        <v>8</v>
      </c>
      <c r="AD246" s="70">
        <f t="shared" si="116"/>
        <v>8</v>
      </c>
      <c r="AE246" s="70">
        <f t="shared" si="116"/>
        <v>8</v>
      </c>
      <c r="AF246" s="70" t="str">
        <f t="shared" si="116"/>
        <v/>
      </c>
      <c r="AG246" s="70" t="str">
        <f t="shared" si="116"/>
        <v/>
      </c>
      <c r="AH246" s="39"/>
      <c r="AI246" s="39"/>
      <c r="AJ246" s="40"/>
      <c r="AK246" s="162"/>
      <c r="AL246" s="156"/>
      <c r="AM246" s="127"/>
      <c r="AN246" s="130"/>
      <c r="AO246" s="133"/>
      <c r="AP246" s="136"/>
      <c r="AQ246" s="136"/>
      <c r="AR246" s="124"/>
      <c r="AS246" s="124"/>
      <c r="AT246" s="124"/>
      <c r="AU246" s="124"/>
      <c r="AV246" s="124"/>
      <c r="AW246" s="124"/>
      <c r="AX246" s="124"/>
      <c r="AY246" s="95"/>
      <c r="AZ246" s="95"/>
      <c r="BA246" s="98"/>
    </row>
    <row r="247" spans="1:53" ht="12.75" customHeight="1" x14ac:dyDescent="0.25">
      <c r="A247" s="141"/>
      <c r="B247" s="144"/>
      <c r="C247" s="147"/>
      <c r="D247" s="150"/>
      <c r="E247" s="51"/>
      <c r="F247" s="43" t="str">
        <f t="shared" ref="F247:AG247" si="117">IF(F248&gt;0,"НУ","")</f>
        <v/>
      </c>
      <c r="G247" s="43" t="str">
        <f t="shared" si="117"/>
        <v/>
      </c>
      <c r="H247" s="43" t="str">
        <f t="shared" si="117"/>
        <v/>
      </c>
      <c r="I247" s="43" t="str">
        <f t="shared" si="117"/>
        <v/>
      </c>
      <c r="J247" s="43" t="str">
        <f t="shared" si="117"/>
        <v/>
      </c>
      <c r="K247" s="43" t="str">
        <f t="shared" si="117"/>
        <v/>
      </c>
      <c r="L247" s="43" t="str">
        <f t="shared" si="117"/>
        <v/>
      </c>
      <c r="M247" s="43" t="str">
        <f t="shared" si="117"/>
        <v/>
      </c>
      <c r="N247" s="43" t="str">
        <f t="shared" si="117"/>
        <v/>
      </c>
      <c r="O247" s="43" t="str">
        <f t="shared" si="117"/>
        <v/>
      </c>
      <c r="P247" s="43" t="str">
        <f t="shared" si="117"/>
        <v/>
      </c>
      <c r="Q247" s="43" t="str">
        <f t="shared" si="117"/>
        <v/>
      </c>
      <c r="R247" s="43" t="str">
        <f t="shared" si="117"/>
        <v/>
      </c>
      <c r="S247" s="43" t="str">
        <f t="shared" si="117"/>
        <v/>
      </c>
      <c r="T247" s="43" t="str">
        <f t="shared" si="117"/>
        <v/>
      </c>
      <c r="U247" s="43" t="str">
        <f t="shared" si="117"/>
        <v/>
      </c>
      <c r="V247" s="43" t="str">
        <f t="shared" si="117"/>
        <v/>
      </c>
      <c r="W247" s="43" t="str">
        <f t="shared" si="117"/>
        <v/>
      </c>
      <c r="X247" s="43" t="str">
        <f t="shared" si="117"/>
        <v/>
      </c>
      <c r="Y247" s="43" t="str">
        <f t="shared" si="117"/>
        <v/>
      </c>
      <c r="Z247" s="43" t="str">
        <f t="shared" si="117"/>
        <v/>
      </c>
      <c r="AA247" s="43" t="str">
        <f t="shared" si="117"/>
        <v/>
      </c>
      <c r="AB247" s="43" t="str">
        <f t="shared" si="117"/>
        <v/>
      </c>
      <c r="AC247" s="43" t="str">
        <f t="shared" si="117"/>
        <v/>
      </c>
      <c r="AD247" s="43" t="str">
        <f t="shared" si="117"/>
        <v/>
      </c>
      <c r="AE247" s="43" t="str">
        <f t="shared" si="117"/>
        <v/>
      </c>
      <c r="AF247" s="43" t="str">
        <f t="shared" si="117"/>
        <v/>
      </c>
      <c r="AG247" s="43" t="str">
        <f t="shared" si="117"/>
        <v/>
      </c>
      <c r="AH247" s="43"/>
      <c r="AI247" s="43"/>
      <c r="AJ247" s="71"/>
      <c r="AK247" s="162"/>
      <c r="AL247" s="156"/>
      <c r="AM247" s="127"/>
      <c r="AN247" s="130"/>
      <c r="AO247" s="133"/>
      <c r="AP247" s="136"/>
      <c r="AQ247" s="136"/>
      <c r="AR247" s="124"/>
      <c r="AS247" s="124"/>
      <c r="AT247" s="124"/>
      <c r="AU247" s="124"/>
      <c r="AV247" s="124"/>
      <c r="AW247" s="124"/>
      <c r="AX247" s="124"/>
      <c r="AY247" s="95"/>
      <c r="AZ247" s="95"/>
      <c r="BA247" s="98"/>
    </row>
    <row r="248" spans="1:53" ht="13.5" customHeight="1" thickBot="1" x14ac:dyDescent="0.3">
      <c r="A248" s="142"/>
      <c r="B248" s="145"/>
      <c r="C248" s="148"/>
      <c r="D248" s="151"/>
      <c r="E248" s="52"/>
      <c r="F248" s="47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9"/>
      <c r="AK248" s="163"/>
      <c r="AL248" s="157"/>
      <c r="AM248" s="128"/>
      <c r="AN248" s="131"/>
      <c r="AO248" s="134"/>
      <c r="AP248" s="137"/>
      <c r="AQ248" s="137"/>
      <c r="AR248" s="125"/>
      <c r="AS248" s="125"/>
      <c r="AT248" s="125"/>
      <c r="AU248" s="125"/>
      <c r="AV248" s="125"/>
      <c r="AW248" s="125"/>
      <c r="AX248" s="125"/>
      <c r="AY248" s="96"/>
      <c r="AZ248" s="96"/>
      <c r="BA248" s="99"/>
    </row>
    <row r="249" spans="1:53" ht="12.75" customHeight="1" x14ac:dyDescent="0.25">
      <c r="A249" s="140">
        <v>60</v>
      </c>
      <c r="B249" s="143" t="str">
        <f>IFERROR(VLOOKUP($C249,[1]Списки!$A$1:$C$3999,2,0),"")</f>
        <v/>
      </c>
      <c r="C249" s="146"/>
      <c r="D249" s="149" t="str">
        <f>IFERROR(VLOOKUP($C249,[1]Списки!$A$1:$C$3999,3,0),"")</f>
        <v/>
      </c>
      <c r="E249" s="50"/>
      <c r="F249" s="34" t="str">
        <f>VLOOKUP(F$11,[1]Графік!$A$5:$C$32,3,0)</f>
        <v>Р</v>
      </c>
      <c r="G249" s="65" t="str">
        <f>VLOOKUP(G$11,[1]Графік!$A$5:$C$32,3,0)</f>
        <v>Р</v>
      </c>
      <c r="H249" s="65" t="str">
        <f>VLOOKUP(H$11,[1]Графік!$A$5:$C$32,3,0)</f>
        <v>ВВ</v>
      </c>
      <c r="I249" s="65" t="str">
        <f>VLOOKUP(I$11,[1]Графік!$A$5:$C$32,3,0)</f>
        <v>ВВ</v>
      </c>
      <c r="J249" s="65" t="str">
        <f>VLOOKUP(J$11,[1]Графік!$A$5:$C$32,3,0)</f>
        <v>Р</v>
      </c>
      <c r="K249" s="65" t="str">
        <f>VLOOKUP(K$11,[1]Графік!$A$5:$C$32,3,0)</f>
        <v>Р</v>
      </c>
      <c r="L249" s="65" t="str">
        <f>VLOOKUP(L$11,[1]Графік!$A$5:$C$32,3,0)</f>
        <v>Р</v>
      </c>
      <c r="M249" s="65" t="str">
        <f>VLOOKUP(M$11,[1]Графік!$A$5:$C$32,3,0)</f>
        <v>Р</v>
      </c>
      <c r="N249" s="65" t="str">
        <f>VLOOKUP(N$11,[1]Графік!$A$5:$C$32,3,0)</f>
        <v>ВВ</v>
      </c>
      <c r="O249" s="65" t="str">
        <f>VLOOKUP(O$11,[1]Графік!$A$5:$C$32,3,0)</f>
        <v>ВВ</v>
      </c>
      <c r="P249" s="65" t="str">
        <f>VLOOKUP(P$11,[1]Графік!$A$5:$C$32,3,0)</f>
        <v>Р</v>
      </c>
      <c r="Q249" s="65" t="str">
        <f>VLOOKUP(Q$11,[1]Графік!$A$5:$C$32,3,0)</f>
        <v>Р</v>
      </c>
      <c r="R249" s="65" t="str">
        <f>VLOOKUP(R$11,[1]Графік!$A$5:$C$32,3,0)</f>
        <v>Р</v>
      </c>
      <c r="S249" s="65" t="str">
        <f>VLOOKUP(S$11,[1]Графік!$A$5:$C$32,3,0)</f>
        <v>Р</v>
      </c>
      <c r="T249" s="65" t="str">
        <f>VLOOKUP(T$11,[1]Графік!$A$5:$C$32,3,0)</f>
        <v>ВВ</v>
      </c>
      <c r="U249" s="65" t="str">
        <f>VLOOKUP(U$11,[1]Графік!$A$5:$C$32,3,0)</f>
        <v>ВВ</v>
      </c>
      <c r="V249" s="65" t="str">
        <f>VLOOKUP(V$11,[1]Графік!$A$5:$C$32,3,0)</f>
        <v>Р</v>
      </c>
      <c r="W249" s="65" t="str">
        <f>VLOOKUP(W$11,[1]Графік!$A$5:$C$32,3,0)</f>
        <v>Р</v>
      </c>
      <c r="X249" s="65" t="str">
        <f>VLOOKUP(X$11,[1]Графік!$A$5:$C$32,3,0)</f>
        <v>Р</v>
      </c>
      <c r="Y249" s="65" t="str">
        <f>VLOOKUP(Y$11,[1]Графік!$A$5:$C$32,3,0)</f>
        <v>Р</v>
      </c>
      <c r="Z249" s="65" t="str">
        <f>VLOOKUP(Z$11,[1]Графік!$A$5:$C$32,3,0)</f>
        <v>ВВ</v>
      </c>
      <c r="AA249" s="65" t="str">
        <f>VLOOKUP(AA$11,[1]Графік!$A$5:$C$32,3,0)</f>
        <v>ВВ</v>
      </c>
      <c r="AB249" s="65" t="str">
        <f>VLOOKUP(AB$11,[1]Графік!$A$5:$C$32,3,0)</f>
        <v>Р</v>
      </c>
      <c r="AC249" s="65" t="str">
        <f>VLOOKUP(AC$11,[1]Графік!$A$5:$C$32,3,0)</f>
        <v>Р</v>
      </c>
      <c r="AD249" s="65" t="str">
        <f>VLOOKUP(AD$11,[1]Графік!$A$5:$C$32,3,0)</f>
        <v>Р</v>
      </c>
      <c r="AE249" s="65" t="str">
        <f>VLOOKUP(AE$11,[1]Графік!$A$5:$C$32,3,0)</f>
        <v>Р</v>
      </c>
      <c r="AF249" s="65" t="str">
        <f>VLOOKUP(AF$11,[1]Графік!$A$5:$C$32,3,0)</f>
        <v>ВВ</v>
      </c>
      <c r="AG249" s="65" t="str">
        <f>VLOOKUP(AG$11,[1]Графік!$A$5:$C$32,3,0)</f>
        <v>ВВ</v>
      </c>
      <c r="AH249" s="65"/>
      <c r="AI249" s="65"/>
      <c r="AJ249" s="66"/>
      <c r="AK249" s="162">
        <f ca="1">SUMIF($F249:$AJ252,"Р",$F250:$AJ250)</f>
        <v>144</v>
      </c>
      <c r="AL249" s="156">
        <f ca="1">SUMIF($F251:$AJ252,"НУ",$F252:$AJ252)</f>
        <v>0</v>
      </c>
      <c r="AM249" s="127">
        <f ca="1">SUMIF(F249:AJ252,"РВ",F250:AJ250)</f>
        <v>0</v>
      </c>
      <c r="AN249" s="130">
        <f ca="1">AK249+AL249+AM249</f>
        <v>144</v>
      </c>
      <c r="AO249" s="133">
        <f ca="1">AK249/8</f>
        <v>18</v>
      </c>
      <c r="AP249" s="136">
        <f>COUNTIF($F249:$AJ252,"=ВВ")</f>
        <v>10</v>
      </c>
      <c r="AQ249" s="136">
        <f>COUNTIF($F249:$AJ252,"=В")</f>
        <v>0</v>
      </c>
      <c r="AR249" s="124">
        <f>COUNTIF($F249:$AJ252,"=НА")</f>
        <v>0</v>
      </c>
      <c r="AS249" s="124">
        <f>COUNTIF(F249:AJ252,"=ТН")</f>
        <v>0</v>
      </c>
      <c r="AT249" s="124">
        <f>COUNTIF($F249:$AJ252,"=ВД")</f>
        <v>0</v>
      </c>
      <c r="AU249" s="124">
        <f>COUNTIF($F249:$AJ252,"=ВП")</f>
        <v>0</v>
      </c>
      <c r="AV249" s="124">
        <f>COUNTIF($F249:$AJ252,"=ДД")</f>
        <v>0</v>
      </c>
      <c r="AW249" s="124">
        <f>COUNTIF($F249:$AJ252,"=П")</f>
        <v>0</v>
      </c>
      <c r="AX249" s="124">
        <f>COUNTIF($F249:$AJ252,"=ПР")</f>
        <v>0</v>
      </c>
      <c r="AY249" s="95">
        <f>COUNTIF($F249:$AJ252,"=І")</f>
        <v>0</v>
      </c>
      <c r="AZ249" s="95">
        <f>COUNTIF($F249:$AJ252,"=НЗ")</f>
        <v>0</v>
      </c>
      <c r="BA249" s="97" t="str">
        <f>IF(C249&gt;1,[1]Графік!$D$36,"")</f>
        <v/>
      </c>
    </row>
    <row r="250" spans="1:53" ht="12.75" customHeight="1" x14ac:dyDescent="0.25">
      <c r="A250" s="141"/>
      <c r="B250" s="144"/>
      <c r="C250" s="147"/>
      <c r="D250" s="150"/>
      <c r="E250" s="51"/>
      <c r="F250" s="38">
        <f t="shared" ref="F250:AG250" si="118">IF(F249="Р",8,"")</f>
        <v>8</v>
      </c>
      <c r="G250" s="39">
        <f t="shared" si="118"/>
        <v>8</v>
      </c>
      <c r="H250" s="70" t="str">
        <f t="shared" si="118"/>
        <v/>
      </c>
      <c r="I250" s="70" t="str">
        <f t="shared" si="118"/>
        <v/>
      </c>
      <c r="J250" s="70">
        <f t="shared" si="118"/>
        <v>8</v>
      </c>
      <c r="K250" s="70">
        <f t="shared" si="118"/>
        <v>8</v>
      </c>
      <c r="L250" s="70">
        <f t="shared" si="118"/>
        <v>8</v>
      </c>
      <c r="M250" s="70">
        <f t="shared" si="118"/>
        <v>8</v>
      </c>
      <c r="N250" s="70" t="str">
        <f t="shared" si="118"/>
        <v/>
      </c>
      <c r="O250" s="70" t="str">
        <f t="shared" si="118"/>
        <v/>
      </c>
      <c r="P250" s="70">
        <f t="shared" si="118"/>
        <v>8</v>
      </c>
      <c r="Q250" s="70">
        <f t="shared" si="118"/>
        <v>8</v>
      </c>
      <c r="R250" s="70">
        <f t="shared" si="118"/>
        <v>8</v>
      </c>
      <c r="S250" s="70">
        <f t="shared" si="118"/>
        <v>8</v>
      </c>
      <c r="T250" s="70" t="str">
        <f t="shared" si="118"/>
        <v/>
      </c>
      <c r="U250" s="70" t="str">
        <f t="shared" si="118"/>
        <v/>
      </c>
      <c r="V250" s="70">
        <f t="shared" si="118"/>
        <v>8</v>
      </c>
      <c r="W250" s="70">
        <f t="shared" si="118"/>
        <v>8</v>
      </c>
      <c r="X250" s="70">
        <f t="shared" si="118"/>
        <v>8</v>
      </c>
      <c r="Y250" s="70">
        <f t="shared" si="118"/>
        <v>8</v>
      </c>
      <c r="Z250" s="70" t="str">
        <f t="shared" si="118"/>
        <v/>
      </c>
      <c r="AA250" s="70" t="str">
        <f t="shared" si="118"/>
        <v/>
      </c>
      <c r="AB250" s="70">
        <f t="shared" si="118"/>
        <v>8</v>
      </c>
      <c r="AC250" s="70">
        <f t="shared" si="118"/>
        <v>8</v>
      </c>
      <c r="AD250" s="70">
        <f t="shared" si="118"/>
        <v>8</v>
      </c>
      <c r="AE250" s="70">
        <f t="shared" si="118"/>
        <v>8</v>
      </c>
      <c r="AF250" s="70" t="str">
        <f t="shared" si="118"/>
        <v/>
      </c>
      <c r="AG250" s="70" t="str">
        <f t="shared" si="118"/>
        <v/>
      </c>
      <c r="AH250" s="39"/>
      <c r="AI250" s="39"/>
      <c r="AJ250" s="40"/>
      <c r="AK250" s="162"/>
      <c r="AL250" s="156"/>
      <c r="AM250" s="127"/>
      <c r="AN250" s="130"/>
      <c r="AO250" s="133"/>
      <c r="AP250" s="136"/>
      <c r="AQ250" s="136"/>
      <c r="AR250" s="124"/>
      <c r="AS250" s="124"/>
      <c r="AT250" s="124"/>
      <c r="AU250" s="124"/>
      <c r="AV250" s="124"/>
      <c r="AW250" s="124"/>
      <c r="AX250" s="124"/>
      <c r="AY250" s="95"/>
      <c r="AZ250" s="95"/>
      <c r="BA250" s="98"/>
    </row>
    <row r="251" spans="1:53" ht="12.75" customHeight="1" x14ac:dyDescent="0.25">
      <c r="A251" s="141"/>
      <c r="B251" s="144"/>
      <c r="C251" s="147"/>
      <c r="D251" s="150"/>
      <c r="E251" s="51"/>
      <c r="F251" s="43" t="str">
        <f t="shared" ref="F251:AG251" si="119">IF(F252&gt;0,"НУ","")</f>
        <v/>
      </c>
      <c r="G251" s="43" t="str">
        <f t="shared" si="119"/>
        <v/>
      </c>
      <c r="H251" s="43" t="str">
        <f t="shared" si="119"/>
        <v/>
      </c>
      <c r="I251" s="43" t="str">
        <f t="shared" si="119"/>
        <v/>
      </c>
      <c r="J251" s="43" t="str">
        <f t="shared" si="119"/>
        <v/>
      </c>
      <c r="K251" s="43" t="str">
        <f t="shared" si="119"/>
        <v/>
      </c>
      <c r="L251" s="43" t="str">
        <f t="shared" si="119"/>
        <v/>
      </c>
      <c r="M251" s="43" t="str">
        <f t="shared" si="119"/>
        <v/>
      </c>
      <c r="N251" s="43" t="str">
        <f t="shared" si="119"/>
        <v/>
      </c>
      <c r="O251" s="43" t="str">
        <f t="shared" si="119"/>
        <v/>
      </c>
      <c r="P251" s="43" t="str">
        <f t="shared" si="119"/>
        <v/>
      </c>
      <c r="Q251" s="43" t="str">
        <f t="shared" si="119"/>
        <v/>
      </c>
      <c r="R251" s="43" t="str">
        <f t="shared" si="119"/>
        <v/>
      </c>
      <c r="S251" s="43" t="str">
        <f t="shared" si="119"/>
        <v/>
      </c>
      <c r="T251" s="43" t="str">
        <f t="shared" si="119"/>
        <v/>
      </c>
      <c r="U251" s="43" t="str">
        <f t="shared" si="119"/>
        <v/>
      </c>
      <c r="V251" s="43" t="str">
        <f t="shared" si="119"/>
        <v/>
      </c>
      <c r="W251" s="43" t="str">
        <f t="shared" si="119"/>
        <v/>
      </c>
      <c r="X251" s="43" t="str">
        <f t="shared" si="119"/>
        <v/>
      </c>
      <c r="Y251" s="43" t="str">
        <f t="shared" si="119"/>
        <v/>
      </c>
      <c r="Z251" s="43" t="str">
        <f t="shared" si="119"/>
        <v/>
      </c>
      <c r="AA251" s="43" t="str">
        <f t="shared" si="119"/>
        <v/>
      </c>
      <c r="AB251" s="43" t="str">
        <f t="shared" si="119"/>
        <v/>
      </c>
      <c r="AC251" s="43" t="str">
        <f t="shared" si="119"/>
        <v/>
      </c>
      <c r="AD251" s="43" t="str">
        <f t="shared" si="119"/>
        <v/>
      </c>
      <c r="AE251" s="43" t="str">
        <f t="shared" si="119"/>
        <v/>
      </c>
      <c r="AF251" s="43" t="str">
        <f t="shared" si="119"/>
        <v/>
      </c>
      <c r="AG251" s="43" t="str">
        <f t="shared" si="119"/>
        <v/>
      </c>
      <c r="AH251" s="43"/>
      <c r="AI251" s="43"/>
      <c r="AJ251" s="71"/>
      <c r="AK251" s="162"/>
      <c r="AL251" s="156"/>
      <c r="AM251" s="127"/>
      <c r="AN251" s="130"/>
      <c r="AO251" s="133"/>
      <c r="AP251" s="136"/>
      <c r="AQ251" s="136"/>
      <c r="AR251" s="124"/>
      <c r="AS251" s="124"/>
      <c r="AT251" s="124"/>
      <c r="AU251" s="124"/>
      <c r="AV251" s="124"/>
      <c r="AW251" s="124"/>
      <c r="AX251" s="124"/>
      <c r="AY251" s="95"/>
      <c r="AZ251" s="95"/>
      <c r="BA251" s="98"/>
    </row>
    <row r="252" spans="1:53" ht="13.5" customHeight="1" thickBot="1" x14ac:dyDescent="0.3">
      <c r="A252" s="142"/>
      <c r="B252" s="145"/>
      <c r="C252" s="148"/>
      <c r="D252" s="151"/>
      <c r="E252" s="52"/>
      <c r="F252" s="47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9"/>
      <c r="AK252" s="163"/>
      <c r="AL252" s="157"/>
      <c r="AM252" s="128"/>
      <c r="AN252" s="131"/>
      <c r="AO252" s="134"/>
      <c r="AP252" s="137"/>
      <c r="AQ252" s="137"/>
      <c r="AR252" s="125"/>
      <c r="AS252" s="125"/>
      <c r="AT252" s="125"/>
      <c r="AU252" s="125"/>
      <c r="AV252" s="125"/>
      <c r="AW252" s="125"/>
      <c r="AX252" s="125"/>
      <c r="AY252" s="96"/>
      <c r="AZ252" s="96"/>
      <c r="BA252" s="99"/>
    </row>
    <row r="253" spans="1:53" ht="12.75" customHeight="1" x14ac:dyDescent="0.25">
      <c r="A253" s="140">
        <v>61</v>
      </c>
      <c r="B253" s="143" t="str">
        <f>IFERROR(VLOOKUP($C253,[1]Списки!$A$1:$C$3999,2,0),"")</f>
        <v/>
      </c>
      <c r="C253" s="146"/>
      <c r="D253" s="149" t="str">
        <f>IFERROR(VLOOKUP($C253,[1]Списки!$A$1:$C$3999,3,0),"")</f>
        <v/>
      </c>
      <c r="E253" s="50"/>
      <c r="F253" s="34" t="str">
        <f>VLOOKUP(F$11,[1]Графік!$A$5:$C$32,3,0)</f>
        <v>Р</v>
      </c>
      <c r="G253" s="65" t="str">
        <f>VLOOKUP(G$11,[1]Графік!$A$5:$C$32,3,0)</f>
        <v>Р</v>
      </c>
      <c r="H253" s="65" t="str">
        <f>VLOOKUP(H$11,[1]Графік!$A$5:$C$32,3,0)</f>
        <v>ВВ</v>
      </c>
      <c r="I253" s="65" t="str">
        <f>VLOOKUP(I$11,[1]Графік!$A$5:$C$32,3,0)</f>
        <v>ВВ</v>
      </c>
      <c r="J253" s="65" t="str">
        <f>VLOOKUP(J$11,[1]Графік!$A$5:$C$32,3,0)</f>
        <v>Р</v>
      </c>
      <c r="K253" s="65" t="str">
        <f>VLOOKUP(K$11,[1]Графік!$A$5:$C$32,3,0)</f>
        <v>Р</v>
      </c>
      <c r="L253" s="65" t="str">
        <f>VLOOKUP(L$11,[1]Графік!$A$5:$C$32,3,0)</f>
        <v>Р</v>
      </c>
      <c r="M253" s="65" t="str">
        <f>VLOOKUP(M$11,[1]Графік!$A$5:$C$32,3,0)</f>
        <v>Р</v>
      </c>
      <c r="N253" s="65" t="str">
        <f>VLOOKUP(N$11,[1]Графік!$A$5:$C$32,3,0)</f>
        <v>ВВ</v>
      </c>
      <c r="O253" s="65" t="str">
        <f>VLOOKUP(O$11,[1]Графік!$A$5:$C$32,3,0)</f>
        <v>ВВ</v>
      </c>
      <c r="P253" s="65" t="str">
        <f>VLOOKUP(P$11,[1]Графік!$A$5:$C$32,3,0)</f>
        <v>Р</v>
      </c>
      <c r="Q253" s="65" t="str">
        <f>VLOOKUP(Q$11,[1]Графік!$A$5:$C$32,3,0)</f>
        <v>Р</v>
      </c>
      <c r="R253" s="65" t="str">
        <f>VLOOKUP(R$11,[1]Графік!$A$5:$C$32,3,0)</f>
        <v>Р</v>
      </c>
      <c r="S253" s="65" t="str">
        <f>VLOOKUP(S$11,[1]Графік!$A$5:$C$32,3,0)</f>
        <v>Р</v>
      </c>
      <c r="T253" s="65" t="str">
        <f>VLOOKUP(T$11,[1]Графік!$A$5:$C$32,3,0)</f>
        <v>ВВ</v>
      </c>
      <c r="U253" s="65" t="str">
        <f>VLOOKUP(U$11,[1]Графік!$A$5:$C$32,3,0)</f>
        <v>ВВ</v>
      </c>
      <c r="V253" s="65" t="str">
        <f>VLOOKUP(V$11,[1]Графік!$A$5:$C$32,3,0)</f>
        <v>Р</v>
      </c>
      <c r="W253" s="65" t="str">
        <f>VLOOKUP(W$11,[1]Графік!$A$5:$C$32,3,0)</f>
        <v>Р</v>
      </c>
      <c r="X253" s="65" t="str">
        <f>VLOOKUP(X$11,[1]Графік!$A$5:$C$32,3,0)</f>
        <v>Р</v>
      </c>
      <c r="Y253" s="65" t="str">
        <f>VLOOKUP(Y$11,[1]Графік!$A$5:$C$32,3,0)</f>
        <v>Р</v>
      </c>
      <c r="Z253" s="65" t="str">
        <f>VLOOKUP(Z$11,[1]Графік!$A$5:$C$32,3,0)</f>
        <v>ВВ</v>
      </c>
      <c r="AA253" s="65" t="str">
        <f>VLOOKUP(AA$11,[1]Графік!$A$5:$C$32,3,0)</f>
        <v>ВВ</v>
      </c>
      <c r="AB253" s="65" t="str">
        <f>VLOOKUP(AB$11,[1]Графік!$A$5:$C$32,3,0)</f>
        <v>Р</v>
      </c>
      <c r="AC253" s="65" t="str">
        <f>VLOOKUP(AC$11,[1]Графік!$A$5:$C$32,3,0)</f>
        <v>Р</v>
      </c>
      <c r="AD253" s="65" t="str">
        <f>VLOOKUP(AD$11,[1]Графік!$A$5:$C$32,3,0)</f>
        <v>Р</v>
      </c>
      <c r="AE253" s="65" t="str">
        <f>VLOOKUP(AE$11,[1]Графік!$A$5:$C$32,3,0)</f>
        <v>Р</v>
      </c>
      <c r="AF253" s="65" t="str">
        <f>VLOOKUP(AF$11,[1]Графік!$A$5:$C$32,3,0)</f>
        <v>ВВ</v>
      </c>
      <c r="AG253" s="65" t="str">
        <f>VLOOKUP(AG$11,[1]Графік!$A$5:$C$32,3,0)</f>
        <v>ВВ</v>
      </c>
      <c r="AH253" s="65"/>
      <c r="AI253" s="65"/>
      <c r="AJ253" s="66"/>
      <c r="AK253" s="162">
        <f ca="1">SUMIF($F253:$AJ256,"Р",$F254:$AJ254)</f>
        <v>144</v>
      </c>
      <c r="AL253" s="156">
        <f ca="1">SUMIF($F255:$AJ256,"НУ",$F256:$AJ256)</f>
        <v>0</v>
      </c>
      <c r="AM253" s="127">
        <f ca="1">SUMIF(F253:AJ256,"РВ",F254:AJ254)</f>
        <v>0</v>
      </c>
      <c r="AN253" s="130">
        <f ca="1">AK253+AL253+AM253</f>
        <v>144</v>
      </c>
      <c r="AO253" s="133">
        <f ca="1">AK253/8</f>
        <v>18</v>
      </c>
      <c r="AP253" s="136">
        <f>COUNTIF($F253:$AJ256,"=ВВ")</f>
        <v>10</v>
      </c>
      <c r="AQ253" s="136">
        <f>COUNTIF($F253:$AJ256,"=В")</f>
        <v>0</v>
      </c>
      <c r="AR253" s="124">
        <f>COUNTIF($F253:$AJ256,"=НА")</f>
        <v>0</v>
      </c>
      <c r="AS253" s="124">
        <f>COUNTIF(F253:AJ256,"=ТН")</f>
        <v>0</v>
      </c>
      <c r="AT253" s="124">
        <f>COUNTIF($F253:$AJ256,"=ВД")</f>
        <v>0</v>
      </c>
      <c r="AU253" s="124">
        <f>COUNTIF($F253:$AJ256,"=ВП")</f>
        <v>0</v>
      </c>
      <c r="AV253" s="124">
        <f>COUNTIF($F253:$AJ256,"=ДД")</f>
        <v>0</v>
      </c>
      <c r="AW253" s="124">
        <f>COUNTIF($F253:$AJ256,"=П")</f>
        <v>0</v>
      </c>
      <c r="AX253" s="124">
        <f>COUNTIF($F253:$AJ256,"=ПР")</f>
        <v>0</v>
      </c>
      <c r="AY253" s="95">
        <f>COUNTIF($F253:$AJ256,"=І")</f>
        <v>0</v>
      </c>
      <c r="AZ253" s="95">
        <f>COUNTIF($F253:$AJ256,"=НЗ")</f>
        <v>0</v>
      </c>
      <c r="BA253" s="97" t="str">
        <f>IF(C253&gt;1,[1]Графік!$D$36,"")</f>
        <v/>
      </c>
    </row>
    <row r="254" spans="1:53" ht="12.75" customHeight="1" x14ac:dyDescent="0.25">
      <c r="A254" s="141"/>
      <c r="B254" s="144"/>
      <c r="C254" s="147"/>
      <c r="D254" s="150"/>
      <c r="E254" s="51"/>
      <c r="F254" s="38">
        <f t="shared" ref="F254:AG254" si="120">IF(F253="Р",8,"")</f>
        <v>8</v>
      </c>
      <c r="G254" s="39">
        <f t="shared" si="120"/>
        <v>8</v>
      </c>
      <c r="H254" s="70" t="str">
        <f t="shared" si="120"/>
        <v/>
      </c>
      <c r="I254" s="70" t="str">
        <f t="shared" si="120"/>
        <v/>
      </c>
      <c r="J254" s="70">
        <f t="shared" si="120"/>
        <v>8</v>
      </c>
      <c r="K254" s="70">
        <f t="shared" si="120"/>
        <v>8</v>
      </c>
      <c r="L254" s="70">
        <f t="shared" si="120"/>
        <v>8</v>
      </c>
      <c r="M254" s="70">
        <f t="shared" si="120"/>
        <v>8</v>
      </c>
      <c r="N254" s="70" t="str">
        <f t="shared" si="120"/>
        <v/>
      </c>
      <c r="O254" s="70" t="str">
        <f t="shared" si="120"/>
        <v/>
      </c>
      <c r="P254" s="70">
        <f t="shared" si="120"/>
        <v>8</v>
      </c>
      <c r="Q254" s="70">
        <f t="shared" si="120"/>
        <v>8</v>
      </c>
      <c r="R254" s="70">
        <f t="shared" si="120"/>
        <v>8</v>
      </c>
      <c r="S254" s="70">
        <f t="shared" si="120"/>
        <v>8</v>
      </c>
      <c r="T254" s="70" t="str">
        <f t="shared" si="120"/>
        <v/>
      </c>
      <c r="U254" s="70" t="str">
        <f t="shared" si="120"/>
        <v/>
      </c>
      <c r="V254" s="70">
        <f t="shared" si="120"/>
        <v>8</v>
      </c>
      <c r="W254" s="70">
        <f t="shared" si="120"/>
        <v>8</v>
      </c>
      <c r="X254" s="70">
        <f t="shared" si="120"/>
        <v>8</v>
      </c>
      <c r="Y254" s="70">
        <f t="shared" si="120"/>
        <v>8</v>
      </c>
      <c r="Z254" s="70" t="str">
        <f t="shared" si="120"/>
        <v/>
      </c>
      <c r="AA254" s="70" t="str">
        <f t="shared" si="120"/>
        <v/>
      </c>
      <c r="AB254" s="70">
        <f t="shared" si="120"/>
        <v>8</v>
      </c>
      <c r="AC254" s="70">
        <f t="shared" si="120"/>
        <v>8</v>
      </c>
      <c r="AD254" s="70">
        <f t="shared" si="120"/>
        <v>8</v>
      </c>
      <c r="AE254" s="70">
        <f t="shared" si="120"/>
        <v>8</v>
      </c>
      <c r="AF254" s="70" t="str">
        <f t="shared" si="120"/>
        <v/>
      </c>
      <c r="AG254" s="70" t="str">
        <f t="shared" si="120"/>
        <v/>
      </c>
      <c r="AH254" s="39"/>
      <c r="AI254" s="39"/>
      <c r="AJ254" s="40"/>
      <c r="AK254" s="162"/>
      <c r="AL254" s="156"/>
      <c r="AM254" s="127"/>
      <c r="AN254" s="130"/>
      <c r="AO254" s="133"/>
      <c r="AP254" s="136"/>
      <c r="AQ254" s="136"/>
      <c r="AR254" s="124"/>
      <c r="AS254" s="124"/>
      <c r="AT254" s="124"/>
      <c r="AU254" s="124"/>
      <c r="AV254" s="124"/>
      <c r="AW254" s="124"/>
      <c r="AX254" s="124"/>
      <c r="AY254" s="95"/>
      <c r="AZ254" s="95"/>
      <c r="BA254" s="98"/>
    </row>
    <row r="255" spans="1:53" ht="12.75" customHeight="1" x14ac:dyDescent="0.25">
      <c r="A255" s="141"/>
      <c r="B255" s="144"/>
      <c r="C255" s="147"/>
      <c r="D255" s="150"/>
      <c r="E255" s="51"/>
      <c r="F255" s="43" t="str">
        <f t="shared" ref="F255:AG255" si="121">IF(F256&gt;0,"НУ","")</f>
        <v/>
      </c>
      <c r="G255" s="43" t="str">
        <f t="shared" si="121"/>
        <v/>
      </c>
      <c r="H255" s="43" t="str">
        <f t="shared" si="121"/>
        <v/>
      </c>
      <c r="I255" s="43" t="str">
        <f t="shared" si="121"/>
        <v/>
      </c>
      <c r="J255" s="43" t="str">
        <f t="shared" si="121"/>
        <v/>
      </c>
      <c r="K255" s="43" t="str">
        <f t="shared" si="121"/>
        <v/>
      </c>
      <c r="L255" s="43" t="str">
        <f t="shared" si="121"/>
        <v/>
      </c>
      <c r="M255" s="43" t="str">
        <f t="shared" si="121"/>
        <v/>
      </c>
      <c r="N255" s="43" t="str">
        <f t="shared" si="121"/>
        <v/>
      </c>
      <c r="O255" s="43" t="str">
        <f t="shared" si="121"/>
        <v/>
      </c>
      <c r="P255" s="43" t="str">
        <f t="shared" si="121"/>
        <v/>
      </c>
      <c r="Q255" s="43" t="str">
        <f t="shared" si="121"/>
        <v/>
      </c>
      <c r="R255" s="43" t="str">
        <f t="shared" si="121"/>
        <v/>
      </c>
      <c r="S255" s="43" t="str">
        <f t="shared" si="121"/>
        <v/>
      </c>
      <c r="T255" s="43" t="str">
        <f t="shared" si="121"/>
        <v/>
      </c>
      <c r="U255" s="43" t="str">
        <f t="shared" si="121"/>
        <v/>
      </c>
      <c r="V255" s="43" t="str">
        <f t="shared" si="121"/>
        <v/>
      </c>
      <c r="W255" s="43" t="str">
        <f t="shared" si="121"/>
        <v/>
      </c>
      <c r="X255" s="43" t="str">
        <f t="shared" si="121"/>
        <v/>
      </c>
      <c r="Y255" s="43" t="str">
        <f t="shared" si="121"/>
        <v/>
      </c>
      <c r="Z255" s="43" t="str">
        <f t="shared" si="121"/>
        <v/>
      </c>
      <c r="AA255" s="43" t="str">
        <f t="shared" si="121"/>
        <v/>
      </c>
      <c r="AB255" s="43" t="str">
        <f t="shared" si="121"/>
        <v/>
      </c>
      <c r="AC255" s="43" t="str">
        <f t="shared" si="121"/>
        <v/>
      </c>
      <c r="AD255" s="43" t="str">
        <f t="shared" si="121"/>
        <v/>
      </c>
      <c r="AE255" s="43" t="str">
        <f t="shared" si="121"/>
        <v/>
      </c>
      <c r="AF255" s="43" t="str">
        <f t="shared" si="121"/>
        <v/>
      </c>
      <c r="AG255" s="43" t="str">
        <f t="shared" si="121"/>
        <v/>
      </c>
      <c r="AH255" s="43"/>
      <c r="AI255" s="43"/>
      <c r="AJ255" s="71"/>
      <c r="AK255" s="162"/>
      <c r="AL255" s="156"/>
      <c r="AM255" s="127"/>
      <c r="AN255" s="130"/>
      <c r="AO255" s="133"/>
      <c r="AP255" s="136"/>
      <c r="AQ255" s="136"/>
      <c r="AR255" s="124"/>
      <c r="AS255" s="124"/>
      <c r="AT255" s="124"/>
      <c r="AU255" s="124"/>
      <c r="AV255" s="124"/>
      <c r="AW255" s="124"/>
      <c r="AX255" s="124"/>
      <c r="AY255" s="95"/>
      <c r="AZ255" s="95"/>
      <c r="BA255" s="98"/>
    </row>
    <row r="256" spans="1:53" ht="13.5" customHeight="1" thickBot="1" x14ac:dyDescent="0.3">
      <c r="A256" s="142"/>
      <c r="B256" s="145"/>
      <c r="C256" s="148"/>
      <c r="D256" s="151"/>
      <c r="E256" s="52"/>
      <c r="F256" s="47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9"/>
      <c r="AK256" s="163"/>
      <c r="AL256" s="157"/>
      <c r="AM256" s="128"/>
      <c r="AN256" s="131"/>
      <c r="AO256" s="134"/>
      <c r="AP256" s="137"/>
      <c r="AQ256" s="137"/>
      <c r="AR256" s="125"/>
      <c r="AS256" s="125"/>
      <c r="AT256" s="125"/>
      <c r="AU256" s="125"/>
      <c r="AV256" s="125"/>
      <c r="AW256" s="125"/>
      <c r="AX256" s="125"/>
      <c r="AY256" s="96"/>
      <c r="AZ256" s="96"/>
      <c r="BA256" s="99"/>
    </row>
    <row r="257" spans="1:53" ht="12.75" customHeight="1" x14ac:dyDescent="0.25">
      <c r="A257" s="140">
        <v>62</v>
      </c>
      <c r="B257" s="143" t="str">
        <f>IFERROR(VLOOKUP($C257,[1]Списки!$A$1:$C$3999,2,0),"")</f>
        <v/>
      </c>
      <c r="C257" s="146"/>
      <c r="D257" s="149" t="str">
        <f>IFERROR(VLOOKUP($C257,[1]Списки!$A$1:$C$3999,3,0),"")</f>
        <v/>
      </c>
      <c r="E257" s="50"/>
      <c r="F257" s="34" t="str">
        <f>VLOOKUP(F$11,[1]Графік!$A$5:$C$32,3,0)</f>
        <v>Р</v>
      </c>
      <c r="G257" s="65" t="str">
        <f>VLOOKUP(G$11,[1]Графік!$A$5:$C$32,3,0)</f>
        <v>Р</v>
      </c>
      <c r="H257" s="65" t="str">
        <f>VLOOKUP(H$11,[1]Графік!$A$5:$C$32,3,0)</f>
        <v>ВВ</v>
      </c>
      <c r="I257" s="65" t="str">
        <f>VLOOKUP(I$11,[1]Графік!$A$5:$C$32,3,0)</f>
        <v>ВВ</v>
      </c>
      <c r="J257" s="65" t="str">
        <f>VLOOKUP(J$11,[1]Графік!$A$5:$C$32,3,0)</f>
        <v>Р</v>
      </c>
      <c r="K257" s="65" t="str">
        <f>VLOOKUP(K$11,[1]Графік!$A$5:$C$32,3,0)</f>
        <v>Р</v>
      </c>
      <c r="L257" s="65" t="str">
        <f>VLOOKUP(L$11,[1]Графік!$A$5:$C$32,3,0)</f>
        <v>Р</v>
      </c>
      <c r="M257" s="65" t="str">
        <f>VLOOKUP(M$11,[1]Графік!$A$5:$C$32,3,0)</f>
        <v>Р</v>
      </c>
      <c r="N257" s="65" t="str">
        <f>VLOOKUP(N$11,[1]Графік!$A$5:$C$32,3,0)</f>
        <v>ВВ</v>
      </c>
      <c r="O257" s="65" t="str">
        <f>VLOOKUP(O$11,[1]Графік!$A$5:$C$32,3,0)</f>
        <v>ВВ</v>
      </c>
      <c r="P257" s="65" t="str">
        <f>VLOOKUP(P$11,[1]Графік!$A$5:$C$32,3,0)</f>
        <v>Р</v>
      </c>
      <c r="Q257" s="65" t="str">
        <f>VLOOKUP(Q$11,[1]Графік!$A$5:$C$32,3,0)</f>
        <v>Р</v>
      </c>
      <c r="R257" s="65" t="str">
        <f>VLOOKUP(R$11,[1]Графік!$A$5:$C$32,3,0)</f>
        <v>Р</v>
      </c>
      <c r="S257" s="65" t="str">
        <f>VLOOKUP(S$11,[1]Графік!$A$5:$C$32,3,0)</f>
        <v>Р</v>
      </c>
      <c r="T257" s="65" t="str">
        <f>VLOOKUP(T$11,[1]Графік!$A$5:$C$32,3,0)</f>
        <v>ВВ</v>
      </c>
      <c r="U257" s="65" t="str">
        <f>VLOOKUP(U$11,[1]Графік!$A$5:$C$32,3,0)</f>
        <v>ВВ</v>
      </c>
      <c r="V257" s="65" t="str">
        <f>VLOOKUP(V$11,[1]Графік!$A$5:$C$32,3,0)</f>
        <v>Р</v>
      </c>
      <c r="W257" s="65" t="str">
        <f>VLOOKUP(W$11,[1]Графік!$A$5:$C$32,3,0)</f>
        <v>Р</v>
      </c>
      <c r="X257" s="65" t="str">
        <f>VLOOKUP(X$11,[1]Графік!$A$5:$C$32,3,0)</f>
        <v>Р</v>
      </c>
      <c r="Y257" s="65" t="str">
        <f>VLOOKUP(Y$11,[1]Графік!$A$5:$C$32,3,0)</f>
        <v>Р</v>
      </c>
      <c r="Z257" s="65" t="str">
        <f>VLOOKUP(Z$11,[1]Графік!$A$5:$C$32,3,0)</f>
        <v>ВВ</v>
      </c>
      <c r="AA257" s="65" t="str">
        <f>VLOOKUP(AA$11,[1]Графік!$A$5:$C$32,3,0)</f>
        <v>ВВ</v>
      </c>
      <c r="AB257" s="65" t="str">
        <f>VLOOKUP(AB$11,[1]Графік!$A$5:$C$32,3,0)</f>
        <v>Р</v>
      </c>
      <c r="AC257" s="65" t="str">
        <f>VLOOKUP(AC$11,[1]Графік!$A$5:$C$32,3,0)</f>
        <v>Р</v>
      </c>
      <c r="AD257" s="65" t="str">
        <f>VLOOKUP(AD$11,[1]Графік!$A$5:$C$32,3,0)</f>
        <v>Р</v>
      </c>
      <c r="AE257" s="65" t="str">
        <f>VLOOKUP(AE$11,[1]Графік!$A$5:$C$32,3,0)</f>
        <v>Р</v>
      </c>
      <c r="AF257" s="65" t="str">
        <f>VLOOKUP(AF$11,[1]Графік!$A$5:$C$32,3,0)</f>
        <v>ВВ</v>
      </c>
      <c r="AG257" s="65" t="str">
        <f>VLOOKUP(AG$11,[1]Графік!$A$5:$C$32,3,0)</f>
        <v>ВВ</v>
      </c>
      <c r="AH257" s="65"/>
      <c r="AI257" s="65"/>
      <c r="AJ257" s="66"/>
      <c r="AK257" s="162">
        <f ca="1">SUMIF($F257:$AJ260,"Р",$F258:$AJ258)</f>
        <v>144</v>
      </c>
      <c r="AL257" s="156">
        <f ca="1">SUMIF($F259:$AJ260,"НУ",$F260:$AJ260)</f>
        <v>0</v>
      </c>
      <c r="AM257" s="127">
        <f ca="1">SUMIF(F257:AJ260,"РВ",F258:AJ258)</f>
        <v>0</v>
      </c>
      <c r="AN257" s="130">
        <f ca="1">AK257+AL257+AM257</f>
        <v>144</v>
      </c>
      <c r="AO257" s="133">
        <f ca="1">AK257/8</f>
        <v>18</v>
      </c>
      <c r="AP257" s="136">
        <f>COUNTIF($F257:$AJ260,"=ВВ")</f>
        <v>10</v>
      </c>
      <c r="AQ257" s="136">
        <f>COUNTIF($F257:$AJ260,"=В")</f>
        <v>0</v>
      </c>
      <c r="AR257" s="124">
        <f>COUNTIF($F257:$AJ260,"=НА")</f>
        <v>0</v>
      </c>
      <c r="AS257" s="124">
        <f>COUNTIF(F257:AJ260,"=ТН")</f>
        <v>0</v>
      </c>
      <c r="AT257" s="124">
        <f>COUNTIF($F257:$AJ260,"=ВД")</f>
        <v>0</v>
      </c>
      <c r="AU257" s="124">
        <f>COUNTIF($F257:$AJ260,"=ВП")</f>
        <v>0</v>
      </c>
      <c r="AV257" s="124">
        <f>COUNTIF($F257:$AJ260,"=ДД")</f>
        <v>0</v>
      </c>
      <c r="AW257" s="124">
        <f>COUNTIF($F257:$AJ260,"=П")</f>
        <v>0</v>
      </c>
      <c r="AX257" s="124">
        <f>COUNTIF($F257:$AJ260,"=ПР")</f>
        <v>0</v>
      </c>
      <c r="AY257" s="95">
        <f>COUNTIF($F257:$AJ260,"=І")</f>
        <v>0</v>
      </c>
      <c r="AZ257" s="95">
        <f>COUNTIF($F257:$AJ260,"=НЗ")</f>
        <v>0</v>
      </c>
      <c r="BA257" s="97" t="str">
        <f>IF(C257&gt;1,[1]Графік!$D$36,"")</f>
        <v/>
      </c>
    </row>
    <row r="258" spans="1:53" ht="12.75" customHeight="1" x14ac:dyDescent="0.25">
      <c r="A258" s="141"/>
      <c r="B258" s="144"/>
      <c r="C258" s="147"/>
      <c r="D258" s="150"/>
      <c r="E258" s="51"/>
      <c r="F258" s="38">
        <f t="shared" ref="F258:AG258" si="122">IF(F257="Р",8,"")</f>
        <v>8</v>
      </c>
      <c r="G258" s="39">
        <f t="shared" si="122"/>
        <v>8</v>
      </c>
      <c r="H258" s="70" t="str">
        <f t="shared" si="122"/>
        <v/>
      </c>
      <c r="I258" s="70" t="str">
        <f t="shared" si="122"/>
        <v/>
      </c>
      <c r="J258" s="70">
        <f t="shared" si="122"/>
        <v>8</v>
      </c>
      <c r="K258" s="70">
        <f t="shared" si="122"/>
        <v>8</v>
      </c>
      <c r="L258" s="70">
        <f t="shared" si="122"/>
        <v>8</v>
      </c>
      <c r="M258" s="70">
        <f t="shared" si="122"/>
        <v>8</v>
      </c>
      <c r="N258" s="70" t="str">
        <f t="shared" si="122"/>
        <v/>
      </c>
      <c r="O258" s="70" t="str">
        <f t="shared" si="122"/>
        <v/>
      </c>
      <c r="P258" s="70">
        <f t="shared" si="122"/>
        <v>8</v>
      </c>
      <c r="Q258" s="70">
        <f t="shared" si="122"/>
        <v>8</v>
      </c>
      <c r="R258" s="70">
        <f t="shared" si="122"/>
        <v>8</v>
      </c>
      <c r="S258" s="70">
        <f t="shared" si="122"/>
        <v>8</v>
      </c>
      <c r="T258" s="70" t="str">
        <f t="shared" si="122"/>
        <v/>
      </c>
      <c r="U258" s="70" t="str">
        <f t="shared" si="122"/>
        <v/>
      </c>
      <c r="V258" s="70">
        <f t="shared" si="122"/>
        <v>8</v>
      </c>
      <c r="W258" s="70">
        <f t="shared" si="122"/>
        <v>8</v>
      </c>
      <c r="X258" s="70">
        <f t="shared" si="122"/>
        <v>8</v>
      </c>
      <c r="Y258" s="70">
        <f t="shared" si="122"/>
        <v>8</v>
      </c>
      <c r="Z258" s="70" t="str">
        <f t="shared" si="122"/>
        <v/>
      </c>
      <c r="AA258" s="70" t="str">
        <f t="shared" si="122"/>
        <v/>
      </c>
      <c r="AB258" s="70">
        <f t="shared" si="122"/>
        <v>8</v>
      </c>
      <c r="AC258" s="70">
        <f t="shared" si="122"/>
        <v>8</v>
      </c>
      <c r="AD258" s="70">
        <f t="shared" si="122"/>
        <v>8</v>
      </c>
      <c r="AE258" s="70">
        <f t="shared" si="122"/>
        <v>8</v>
      </c>
      <c r="AF258" s="70" t="str">
        <f t="shared" si="122"/>
        <v/>
      </c>
      <c r="AG258" s="70" t="str">
        <f t="shared" si="122"/>
        <v/>
      </c>
      <c r="AH258" s="39"/>
      <c r="AI258" s="39"/>
      <c r="AJ258" s="40"/>
      <c r="AK258" s="162"/>
      <c r="AL258" s="156"/>
      <c r="AM258" s="127"/>
      <c r="AN258" s="130"/>
      <c r="AO258" s="133"/>
      <c r="AP258" s="136"/>
      <c r="AQ258" s="136"/>
      <c r="AR258" s="124"/>
      <c r="AS258" s="124"/>
      <c r="AT258" s="124"/>
      <c r="AU258" s="124"/>
      <c r="AV258" s="124"/>
      <c r="AW258" s="124"/>
      <c r="AX258" s="124"/>
      <c r="AY258" s="95"/>
      <c r="AZ258" s="95"/>
      <c r="BA258" s="98"/>
    </row>
    <row r="259" spans="1:53" ht="12.75" customHeight="1" x14ac:dyDescent="0.25">
      <c r="A259" s="141"/>
      <c r="B259" s="144"/>
      <c r="C259" s="147"/>
      <c r="D259" s="150"/>
      <c r="E259" s="51"/>
      <c r="F259" s="43" t="str">
        <f t="shared" ref="F259:AG259" si="123">IF(F260&gt;0,"НУ","")</f>
        <v/>
      </c>
      <c r="G259" s="43" t="str">
        <f t="shared" si="123"/>
        <v/>
      </c>
      <c r="H259" s="43" t="str">
        <f t="shared" si="123"/>
        <v/>
      </c>
      <c r="I259" s="43" t="str">
        <f t="shared" si="123"/>
        <v/>
      </c>
      <c r="J259" s="43" t="str">
        <f t="shared" si="123"/>
        <v/>
      </c>
      <c r="K259" s="43" t="str">
        <f t="shared" si="123"/>
        <v/>
      </c>
      <c r="L259" s="43" t="str">
        <f t="shared" si="123"/>
        <v/>
      </c>
      <c r="M259" s="43" t="str">
        <f t="shared" si="123"/>
        <v/>
      </c>
      <c r="N259" s="43" t="str">
        <f t="shared" si="123"/>
        <v/>
      </c>
      <c r="O259" s="43" t="str">
        <f t="shared" si="123"/>
        <v/>
      </c>
      <c r="P259" s="43" t="str">
        <f t="shared" si="123"/>
        <v/>
      </c>
      <c r="Q259" s="43" t="str">
        <f t="shared" si="123"/>
        <v/>
      </c>
      <c r="R259" s="43" t="str">
        <f t="shared" si="123"/>
        <v/>
      </c>
      <c r="S259" s="43" t="str">
        <f t="shared" si="123"/>
        <v/>
      </c>
      <c r="T259" s="43" t="str">
        <f t="shared" si="123"/>
        <v/>
      </c>
      <c r="U259" s="43" t="str">
        <f t="shared" si="123"/>
        <v/>
      </c>
      <c r="V259" s="43" t="str">
        <f t="shared" si="123"/>
        <v/>
      </c>
      <c r="W259" s="43" t="str">
        <f t="shared" si="123"/>
        <v/>
      </c>
      <c r="X259" s="43" t="str">
        <f t="shared" si="123"/>
        <v/>
      </c>
      <c r="Y259" s="43" t="str">
        <f t="shared" si="123"/>
        <v/>
      </c>
      <c r="Z259" s="43" t="str">
        <f t="shared" si="123"/>
        <v/>
      </c>
      <c r="AA259" s="43" t="str">
        <f t="shared" si="123"/>
        <v/>
      </c>
      <c r="AB259" s="43" t="str">
        <f t="shared" si="123"/>
        <v/>
      </c>
      <c r="AC259" s="43" t="str">
        <f t="shared" si="123"/>
        <v/>
      </c>
      <c r="AD259" s="43" t="str">
        <f t="shared" si="123"/>
        <v/>
      </c>
      <c r="AE259" s="43" t="str">
        <f t="shared" si="123"/>
        <v/>
      </c>
      <c r="AF259" s="43" t="str">
        <f t="shared" si="123"/>
        <v/>
      </c>
      <c r="AG259" s="43" t="str">
        <f t="shared" si="123"/>
        <v/>
      </c>
      <c r="AH259" s="43"/>
      <c r="AI259" s="43"/>
      <c r="AJ259" s="71"/>
      <c r="AK259" s="162"/>
      <c r="AL259" s="156"/>
      <c r="AM259" s="127"/>
      <c r="AN259" s="130"/>
      <c r="AO259" s="133"/>
      <c r="AP259" s="136"/>
      <c r="AQ259" s="136"/>
      <c r="AR259" s="124"/>
      <c r="AS259" s="124"/>
      <c r="AT259" s="124"/>
      <c r="AU259" s="124"/>
      <c r="AV259" s="124"/>
      <c r="AW259" s="124"/>
      <c r="AX259" s="124"/>
      <c r="AY259" s="95"/>
      <c r="AZ259" s="95"/>
      <c r="BA259" s="98"/>
    </row>
    <row r="260" spans="1:53" ht="13.5" customHeight="1" thickBot="1" x14ac:dyDescent="0.3">
      <c r="A260" s="142"/>
      <c r="B260" s="145"/>
      <c r="C260" s="148"/>
      <c r="D260" s="151"/>
      <c r="E260" s="52"/>
      <c r="F260" s="47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9"/>
      <c r="AK260" s="163"/>
      <c r="AL260" s="157"/>
      <c r="AM260" s="128"/>
      <c r="AN260" s="131"/>
      <c r="AO260" s="134"/>
      <c r="AP260" s="137"/>
      <c r="AQ260" s="137"/>
      <c r="AR260" s="125"/>
      <c r="AS260" s="125"/>
      <c r="AT260" s="125"/>
      <c r="AU260" s="125"/>
      <c r="AV260" s="125"/>
      <c r="AW260" s="125"/>
      <c r="AX260" s="125"/>
      <c r="AY260" s="96"/>
      <c r="AZ260" s="96"/>
      <c r="BA260" s="99"/>
    </row>
    <row r="261" spans="1:53" ht="12.75" customHeight="1" x14ac:dyDescent="0.25">
      <c r="A261" s="140">
        <v>63</v>
      </c>
      <c r="B261" s="143" t="str">
        <f>IFERROR(VLOOKUP($C261,[1]Списки!$A$1:$C$3999,2,0),"")</f>
        <v/>
      </c>
      <c r="C261" s="146"/>
      <c r="D261" s="149" t="str">
        <f>IFERROR(VLOOKUP($C261,[1]Списки!$A$1:$C$3999,3,0),"")</f>
        <v/>
      </c>
      <c r="E261" s="50"/>
      <c r="F261" s="34" t="str">
        <f>VLOOKUP(F$11,[1]Графік!$A$5:$C$32,3,0)</f>
        <v>Р</v>
      </c>
      <c r="G261" s="65" t="str">
        <f>VLOOKUP(G$11,[1]Графік!$A$5:$C$32,3,0)</f>
        <v>Р</v>
      </c>
      <c r="H261" s="65" t="str">
        <f>VLOOKUP(H$11,[1]Графік!$A$5:$C$32,3,0)</f>
        <v>ВВ</v>
      </c>
      <c r="I261" s="65" t="str">
        <f>VLOOKUP(I$11,[1]Графік!$A$5:$C$32,3,0)</f>
        <v>ВВ</v>
      </c>
      <c r="J261" s="65" t="str">
        <f>VLOOKUP(J$11,[1]Графік!$A$5:$C$32,3,0)</f>
        <v>Р</v>
      </c>
      <c r="K261" s="65" t="str">
        <f>VLOOKUP(K$11,[1]Графік!$A$5:$C$32,3,0)</f>
        <v>Р</v>
      </c>
      <c r="L261" s="65" t="str">
        <f>VLOOKUP(L$11,[1]Графік!$A$5:$C$32,3,0)</f>
        <v>Р</v>
      </c>
      <c r="M261" s="65" t="str">
        <f>VLOOKUP(M$11,[1]Графік!$A$5:$C$32,3,0)</f>
        <v>Р</v>
      </c>
      <c r="N261" s="65" t="str">
        <f>VLOOKUP(N$11,[1]Графік!$A$5:$C$32,3,0)</f>
        <v>ВВ</v>
      </c>
      <c r="O261" s="65" t="str">
        <f>VLOOKUP(O$11,[1]Графік!$A$5:$C$32,3,0)</f>
        <v>ВВ</v>
      </c>
      <c r="P261" s="65" t="str">
        <f>VLOOKUP(P$11,[1]Графік!$A$5:$C$32,3,0)</f>
        <v>Р</v>
      </c>
      <c r="Q261" s="65" t="str">
        <f>VLOOKUP(Q$11,[1]Графік!$A$5:$C$32,3,0)</f>
        <v>Р</v>
      </c>
      <c r="R261" s="65" t="str">
        <f>VLOOKUP(R$11,[1]Графік!$A$5:$C$32,3,0)</f>
        <v>Р</v>
      </c>
      <c r="S261" s="65" t="str">
        <f>VLOOKUP(S$11,[1]Графік!$A$5:$C$32,3,0)</f>
        <v>Р</v>
      </c>
      <c r="T261" s="65" t="str">
        <f>VLOOKUP(T$11,[1]Графік!$A$5:$C$32,3,0)</f>
        <v>ВВ</v>
      </c>
      <c r="U261" s="65" t="str">
        <f>VLOOKUP(U$11,[1]Графік!$A$5:$C$32,3,0)</f>
        <v>ВВ</v>
      </c>
      <c r="V261" s="65" t="str">
        <f>VLOOKUP(V$11,[1]Графік!$A$5:$C$32,3,0)</f>
        <v>Р</v>
      </c>
      <c r="W261" s="65" t="str">
        <f>VLOOKUP(W$11,[1]Графік!$A$5:$C$32,3,0)</f>
        <v>Р</v>
      </c>
      <c r="X261" s="65" t="str">
        <f>VLOOKUP(X$11,[1]Графік!$A$5:$C$32,3,0)</f>
        <v>Р</v>
      </c>
      <c r="Y261" s="65" t="str">
        <f>VLOOKUP(Y$11,[1]Графік!$A$5:$C$32,3,0)</f>
        <v>Р</v>
      </c>
      <c r="Z261" s="65" t="str">
        <f>VLOOKUP(Z$11,[1]Графік!$A$5:$C$32,3,0)</f>
        <v>ВВ</v>
      </c>
      <c r="AA261" s="65" t="str">
        <f>VLOOKUP(AA$11,[1]Графік!$A$5:$C$32,3,0)</f>
        <v>ВВ</v>
      </c>
      <c r="AB261" s="65" t="str">
        <f>VLOOKUP(AB$11,[1]Графік!$A$5:$C$32,3,0)</f>
        <v>Р</v>
      </c>
      <c r="AC261" s="65" t="str">
        <f>VLOOKUP(AC$11,[1]Графік!$A$5:$C$32,3,0)</f>
        <v>Р</v>
      </c>
      <c r="AD261" s="65" t="str">
        <f>VLOOKUP(AD$11,[1]Графік!$A$5:$C$32,3,0)</f>
        <v>Р</v>
      </c>
      <c r="AE261" s="65" t="str">
        <f>VLOOKUP(AE$11,[1]Графік!$A$5:$C$32,3,0)</f>
        <v>Р</v>
      </c>
      <c r="AF261" s="65" t="str">
        <f>VLOOKUP(AF$11,[1]Графік!$A$5:$C$32,3,0)</f>
        <v>ВВ</v>
      </c>
      <c r="AG261" s="65" t="str">
        <f>VLOOKUP(AG$11,[1]Графік!$A$5:$C$32,3,0)</f>
        <v>ВВ</v>
      </c>
      <c r="AH261" s="65"/>
      <c r="AI261" s="65"/>
      <c r="AJ261" s="66"/>
      <c r="AK261" s="162">
        <f ca="1">SUMIF($F261:$AJ264,"Р",$F262:$AJ262)</f>
        <v>144</v>
      </c>
      <c r="AL261" s="156">
        <f ca="1">SUMIF($F263:$AJ264,"НУ",$F264:$AJ264)</f>
        <v>0</v>
      </c>
      <c r="AM261" s="127">
        <f ca="1">SUMIF(F261:AJ264,"РВ",F262:AJ262)</f>
        <v>0</v>
      </c>
      <c r="AN261" s="130">
        <f ca="1">AK261+AL261+AM261</f>
        <v>144</v>
      </c>
      <c r="AO261" s="133">
        <f ca="1">AK261/8</f>
        <v>18</v>
      </c>
      <c r="AP261" s="136">
        <f>COUNTIF($F261:$AJ264,"=ВВ")</f>
        <v>10</v>
      </c>
      <c r="AQ261" s="136">
        <f>COUNTIF($F261:$AJ264,"=В")</f>
        <v>0</v>
      </c>
      <c r="AR261" s="124">
        <f>COUNTIF($F261:$AJ264,"=НА")</f>
        <v>0</v>
      </c>
      <c r="AS261" s="124">
        <f>COUNTIF(F261:AJ264,"=ТН")</f>
        <v>0</v>
      </c>
      <c r="AT261" s="124">
        <f>COUNTIF($F261:$AJ264,"=ВД")</f>
        <v>0</v>
      </c>
      <c r="AU261" s="124">
        <f>COUNTIF($F261:$AJ264,"=ВП")</f>
        <v>0</v>
      </c>
      <c r="AV261" s="124">
        <f>COUNTIF($F261:$AJ264,"=ДД")</f>
        <v>0</v>
      </c>
      <c r="AW261" s="124">
        <f>COUNTIF($F261:$AJ264,"=П")</f>
        <v>0</v>
      </c>
      <c r="AX261" s="124">
        <f>COUNTIF($F261:$AJ264,"=ПР")</f>
        <v>0</v>
      </c>
      <c r="AY261" s="95">
        <f>COUNTIF($F261:$AJ264,"=І")</f>
        <v>0</v>
      </c>
      <c r="AZ261" s="95">
        <f>COUNTIF($F261:$AJ264,"=НЗ")</f>
        <v>0</v>
      </c>
      <c r="BA261" s="97" t="str">
        <f>IF(C261&gt;1,[1]Графік!$D$36,"")</f>
        <v/>
      </c>
    </row>
    <row r="262" spans="1:53" ht="12.75" customHeight="1" x14ac:dyDescent="0.25">
      <c r="A262" s="141"/>
      <c r="B262" s="144"/>
      <c r="C262" s="147"/>
      <c r="D262" s="150"/>
      <c r="E262" s="51"/>
      <c r="F262" s="38">
        <f t="shared" ref="F262:AG262" si="124">IF(F261="Р",8,"")</f>
        <v>8</v>
      </c>
      <c r="G262" s="39">
        <f t="shared" si="124"/>
        <v>8</v>
      </c>
      <c r="H262" s="70" t="str">
        <f t="shared" si="124"/>
        <v/>
      </c>
      <c r="I262" s="70" t="str">
        <f t="shared" si="124"/>
        <v/>
      </c>
      <c r="J262" s="70">
        <f t="shared" si="124"/>
        <v>8</v>
      </c>
      <c r="K262" s="70">
        <f t="shared" si="124"/>
        <v>8</v>
      </c>
      <c r="L262" s="70">
        <f t="shared" si="124"/>
        <v>8</v>
      </c>
      <c r="M262" s="70">
        <f t="shared" si="124"/>
        <v>8</v>
      </c>
      <c r="N262" s="70" t="str">
        <f t="shared" si="124"/>
        <v/>
      </c>
      <c r="O262" s="70" t="str">
        <f t="shared" si="124"/>
        <v/>
      </c>
      <c r="P262" s="70">
        <f t="shared" si="124"/>
        <v>8</v>
      </c>
      <c r="Q262" s="70">
        <f t="shared" si="124"/>
        <v>8</v>
      </c>
      <c r="R262" s="70">
        <f t="shared" si="124"/>
        <v>8</v>
      </c>
      <c r="S262" s="70">
        <f t="shared" si="124"/>
        <v>8</v>
      </c>
      <c r="T262" s="70" t="str">
        <f t="shared" si="124"/>
        <v/>
      </c>
      <c r="U262" s="70" t="str">
        <f t="shared" si="124"/>
        <v/>
      </c>
      <c r="V262" s="70">
        <f t="shared" si="124"/>
        <v>8</v>
      </c>
      <c r="W262" s="70">
        <f t="shared" si="124"/>
        <v>8</v>
      </c>
      <c r="X262" s="70">
        <f t="shared" si="124"/>
        <v>8</v>
      </c>
      <c r="Y262" s="70">
        <f t="shared" si="124"/>
        <v>8</v>
      </c>
      <c r="Z262" s="70" t="str">
        <f t="shared" si="124"/>
        <v/>
      </c>
      <c r="AA262" s="70" t="str">
        <f t="shared" si="124"/>
        <v/>
      </c>
      <c r="AB262" s="70">
        <f t="shared" si="124"/>
        <v>8</v>
      </c>
      <c r="AC262" s="70">
        <f t="shared" si="124"/>
        <v>8</v>
      </c>
      <c r="AD262" s="70">
        <f t="shared" si="124"/>
        <v>8</v>
      </c>
      <c r="AE262" s="70">
        <f t="shared" si="124"/>
        <v>8</v>
      </c>
      <c r="AF262" s="70" t="str">
        <f t="shared" si="124"/>
        <v/>
      </c>
      <c r="AG262" s="70" t="str">
        <f t="shared" si="124"/>
        <v/>
      </c>
      <c r="AH262" s="39"/>
      <c r="AI262" s="39"/>
      <c r="AJ262" s="40"/>
      <c r="AK262" s="162"/>
      <c r="AL262" s="156"/>
      <c r="AM262" s="127"/>
      <c r="AN262" s="130"/>
      <c r="AO262" s="133"/>
      <c r="AP262" s="136"/>
      <c r="AQ262" s="136"/>
      <c r="AR262" s="124"/>
      <c r="AS262" s="124"/>
      <c r="AT262" s="124"/>
      <c r="AU262" s="124"/>
      <c r="AV262" s="124"/>
      <c r="AW262" s="124"/>
      <c r="AX262" s="124"/>
      <c r="AY262" s="95"/>
      <c r="AZ262" s="95"/>
      <c r="BA262" s="98"/>
    </row>
    <row r="263" spans="1:53" ht="12.75" customHeight="1" x14ac:dyDescent="0.25">
      <c r="A263" s="141"/>
      <c r="B263" s="144"/>
      <c r="C263" s="147"/>
      <c r="D263" s="150"/>
      <c r="E263" s="51"/>
      <c r="F263" s="43" t="str">
        <f t="shared" ref="F263:AG263" si="125">IF(F264&gt;0,"НУ","")</f>
        <v/>
      </c>
      <c r="G263" s="43" t="str">
        <f t="shared" si="125"/>
        <v/>
      </c>
      <c r="H263" s="43" t="str">
        <f t="shared" si="125"/>
        <v/>
      </c>
      <c r="I263" s="43" t="str">
        <f t="shared" si="125"/>
        <v/>
      </c>
      <c r="J263" s="43" t="str">
        <f t="shared" si="125"/>
        <v/>
      </c>
      <c r="K263" s="43" t="str">
        <f t="shared" si="125"/>
        <v/>
      </c>
      <c r="L263" s="43" t="str">
        <f t="shared" si="125"/>
        <v/>
      </c>
      <c r="M263" s="43" t="str">
        <f t="shared" si="125"/>
        <v/>
      </c>
      <c r="N263" s="43" t="str">
        <f t="shared" si="125"/>
        <v/>
      </c>
      <c r="O263" s="43" t="str">
        <f t="shared" si="125"/>
        <v/>
      </c>
      <c r="P263" s="43" t="str">
        <f t="shared" si="125"/>
        <v/>
      </c>
      <c r="Q263" s="43" t="str">
        <f t="shared" si="125"/>
        <v/>
      </c>
      <c r="R263" s="43" t="str">
        <f t="shared" si="125"/>
        <v/>
      </c>
      <c r="S263" s="43" t="str">
        <f t="shared" si="125"/>
        <v/>
      </c>
      <c r="T263" s="43" t="str">
        <f t="shared" si="125"/>
        <v/>
      </c>
      <c r="U263" s="43" t="str">
        <f t="shared" si="125"/>
        <v/>
      </c>
      <c r="V263" s="43" t="str">
        <f t="shared" si="125"/>
        <v/>
      </c>
      <c r="W263" s="43" t="str">
        <f t="shared" si="125"/>
        <v/>
      </c>
      <c r="X263" s="43" t="str">
        <f t="shared" si="125"/>
        <v/>
      </c>
      <c r="Y263" s="43" t="str">
        <f t="shared" si="125"/>
        <v/>
      </c>
      <c r="Z263" s="43" t="str">
        <f t="shared" si="125"/>
        <v/>
      </c>
      <c r="AA263" s="43" t="str">
        <f t="shared" si="125"/>
        <v/>
      </c>
      <c r="AB263" s="43" t="str">
        <f t="shared" si="125"/>
        <v/>
      </c>
      <c r="AC263" s="43" t="str">
        <f t="shared" si="125"/>
        <v/>
      </c>
      <c r="AD263" s="43" t="str">
        <f t="shared" si="125"/>
        <v/>
      </c>
      <c r="AE263" s="43" t="str">
        <f t="shared" si="125"/>
        <v/>
      </c>
      <c r="AF263" s="43" t="str">
        <f t="shared" si="125"/>
        <v/>
      </c>
      <c r="AG263" s="43" t="str">
        <f t="shared" si="125"/>
        <v/>
      </c>
      <c r="AH263" s="43"/>
      <c r="AI263" s="43"/>
      <c r="AJ263" s="71"/>
      <c r="AK263" s="162"/>
      <c r="AL263" s="156"/>
      <c r="AM263" s="127"/>
      <c r="AN263" s="130"/>
      <c r="AO263" s="133"/>
      <c r="AP263" s="136"/>
      <c r="AQ263" s="136"/>
      <c r="AR263" s="124"/>
      <c r="AS263" s="124"/>
      <c r="AT263" s="124"/>
      <c r="AU263" s="124"/>
      <c r="AV263" s="124"/>
      <c r="AW263" s="124"/>
      <c r="AX263" s="124"/>
      <c r="AY263" s="95"/>
      <c r="AZ263" s="95"/>
      <c r="BA263" s="98"/>
    </row>
    <row r="264" spans="1:53" ht="13.5" customHeight="1" thickBot="1" x14ac:dyDescent="0.3">
      <c r="A264" s="142"/>
      <c r="B264" s="145"/>
      <c r="C264" s="148"/>
      <c r="D264" s="151"/>
      <c r="E264" s="52"/>
      <c r="F264" s="47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9"/>
      <c r="AK264" s="163"/>
      <c r="AL264" s="157"/>
      <c r="AM264" s="128"/>
      <c r="AN264" s="131"/>
      <c r="AO264" s="134"/>
      <c r="AP264" s="137"/>
      <c r="AQ264" s="137"/>
      <c r="AR264" s="125"/>
      <c r="AS264" s="125"/>
      <c r="AT264" s="125"/>
      <c r="AU264" s="125"/>
      <c r="AV264" s="125"/>
      <c r="AW264" s="125"/>
      <c r="AX264" s="125"/>
      <c r="AY264" s="96"/>
      <c r="AZ264" s="96"/>
      <c r="BA264" s="99"/>
    </row>
    <row r="265" spans="1:53" ht="12.75" customHeight="1" x14ac:dyDescent="0.25">
      <c r="A265" s="140">
        <v>64</v>
      </c>
      <c r="B265" s="143" t="str">
        <f>IFERROR(VLOOKUP($C265,[1]Списки!$A$1:$C$3999,2,0),"")</f>
        <v/>
      </c>
      <c r="C265" s="146"/>
      <c r="D265" s="149" t="str">
        <f>IFERROR(VLOOKUP($C265,[1]Списки!$A$1:$C$3999,3,0),"")</f>
        <v/>
      </c>
      <c r="E265" s="50"/>
      <c r="F265" s="34" t="str">
        <f>VLOOKUP(F$11,[1]Графік!$A$5:$C$32,3,0)</f>
        <v>Р</v>
      </c>
      <c r="G265" s="65" t="str">
        <f>VLOOKUP(G$11,[1]Графік!$A$5:$C$32,3,0)</f>
        <v>Р</v>
      </c>
      <c r="H265" s="65" t="str">
        <f>VLOOKUP(H$11,[1]Графік!$A$5:$C$32,3,0)</f>
        <v>ВВ</v>
      </c>
      <c r="I265" s="65" t="str">
        <f>VLOOKUP(I$11,[1]Графік!$A$5:$C$32,3,0)</f>
        <v>ВВ</v>
      </c>
      <c r="J265" s="65" t="str">
        <f>VLOOKUP(J$11,[1]Графік!$A$5:$C$32,3,0)</f>
        <v>Р</v>
      </c>
      <c r="K265" s="65" t="str">
        <f>VLOOKUP(K$11,[1]Графік!$A$5:$C$32,3,0)</f>
        <v>Р</v>
      </c>
      <c r="L265" s="65" t="str">
        <f>VLOOKUP(L$11,[1]Графік!$A$5:$C$32,3,0)</f>
        <v>Р</v>
      </c>
      <c r="M265" s="65" t="str">
        <f>VLOOKUP(M$11,[1]Графік!$A$5:$C$32,3,0)</f>
        <v>Р</v>
      </c>
      <c r="N265" s="65" t="str">
        <f>VLOOKUP(N$11,[1]Графік!$A$5:$C$32,3,0)</f>
        <v>ВВ</v>
      </c>
      <c r="O265" s="65" t="str">
        <f>VLOOKUP(O$11,[1]Графік!$A$5:$C$32,3,0)</f>
        <v>ВВ</v>
      </c>
      <c r="P265" s="65" t="str">
        <f>VLOOKUP(P$11,[1]Графік!$A$5:$C$32,3,0)</f>
        <v>Р</v>
      </c>
      <c r="Q265" s="65" t="str">
        <f>VLOOKUP(Q$11,[1]Графік!$A$5:$C$32,3,0)</f>
        <v>Р</v>
      </c>
      <c r="R265" s="65" t="str">
        <f>VLOOKUP(R$11,[1]Графік!$A$5:$C$32,3,0)</f>
        <v>Р</v>
      </c>
      <c r="S265" s="65" t="str">
        <f>VLOOKUP(S$11,[1]Графік!$A$5:$C$32,3,0)</f>
        <v>Р</v>
      </c>
      <c r="T265" s="65" t="str">
        <f>VLOOKUP(T$11,[1]Графік!$A$5:$C$32,3,0)</f>
        <v>ВВ</v>
      </c>
      <c r="U265" s="65" t="str">
        <f>VLOOKUP(U$11,[1]Графік!$A$5:$C$32,3,0)</f>
        <v>ВВ</v>
      </c>
      <c r="V265" s="65" t="str">
        <f>VLOOKUP(V$11,[1]Графік!$A$5:$C$32,3,0)</f>
        <v>Р</v>
      </c>
      <c r="W265" s="65" t="str">
        <f>VLOOKUP(W$11,[1]Графік!$A$5:$C$32,3,0)</f>
        <v>Р</v>
      </c>
      <c r="X265" s="65" t="str">
        <f>VLOOKUP(X$11,[1]Графік!$A$5:$C$32,3,0)</f>
        <v>Р</v>
      </c>
      <c r="Y265" s="65" t="str">
        <f>VLOOKUP(Y$11,[1]Графік!$A$5:$C$32,3,0)</f>
        <v>Р</v>
      </c>
      <c r="Z265" s="65" t="str">
        <f>VLOOKUP(Z$11,[1]Графік!$A$5:$C$32,3,0)</f>
        <v>ВВ</v>
      </c>
      <c r="AA265" s="65" t="str">
        <f>VLOOKUP(AA$11,[1]Графік!$A$5:$C$32,3,0)</f>
        <v>ВВ</v>
      </c>
      <c r="AB265" s="65" t="str">
        <f>VLOOKUP(AB$11,[1]Графік!$A$5:$C$32,3,0)</f>
        <v>Р</v>
      </c>
      <c r="AC265" s="65" t="str">
        <f>VLOOKUP(AC$11,[1]Графік!$A$5:$C$32,3,0)</f>
        <v>Р</v>
      </c>
      <c r="AD265" s="65" t="str">
        <f>VLOOKUP(AD$11,[1]Графік!$A$5:$C$32,3,0)</f>
        <v>Р</v>
      </c>
      <c r="AE265" s="65" t="str">
        <f>VLOOKUP(AE$11,[1]Графік!$A$5:$C$32,3,0)</f>
        <v>Р</v>
      </c>
      <c r="AF265" s="65" t="str">
        <f>VLOOKUP(AF$11,[1]Графік!$A$5:$C$32,3,0)</f>
        <v>ВВ</v>
      </c>
      <c r="AG265" s="65" t="str">
        <f>VLOOKUP(AG$11,[1]Графік!$A$5:$C$32,3,0)</f>
        <v>ВВ</v>
      </c>
      <c r="AH265" s="65"/>
      <c r="AI265" s="65"/>
      <c r="AJ265" s="66"/>
      <c r="AK265" s="162">
        <f ca="1">SUMIF($F265:$AJ268,"Р",$F266:$AJ266)</f>
        <v>144</v>
      </c>
      <c r="AL265" s="156">
        <f ca="1">SUMIF($F267:$AJ268,"НУ",$F268:$AJ268)</f>
        <v>0</v>
      </c>
      <c r="AM265" s="127">
        <f ca="1">SUMIF(F265:AJ268,"РВ",F266:AJ266)</f>
        <v>0</v>
      </c>
      <c r="AN265" s="130">
        <f ca="1">AK265+AL265+AM265</f>
        <v>144</v>
      </c>
      <c r="AO265" s="133">
        <f ca="1">AK265/8</f>
        <v>18</v>
      </c>
      <c r="AP265" s="136">
        <f>COUNTIF($F265:$AJ268,"=ВВ")</f>
        <v>10</v>
      </c>
      <c r="AQ265" s="136">
        <f>COUNTIF($F265:$AJ268,"=В")</f>
        <v>0</v>
      </c>
      <c r="AR265" s="124">
        <f>COUNTIF($F265:$AJ268,"=НА")</f>
        <v>0</v>
      </c>
      <c r="AS265" s="124">
        <f>COUNTIF(F265:AJ268,"=ТН")</f>
        <v>0</v>
      </c>
      <c r="AT265" s="124">
        <f>COUNTIF($F265:$AJ268,"=ВД")</f>
        <v>0</v>
      </c>
      <c r="AU265" s="124">
        <f>COUNTIF($F265:$AJ268,"=ВП")</f>
        <v>0</v>
      </c>
      <c r="AV265" s="124">
        <f>COUNTIF($F265:$AJ268,"=ДД")</f>
        <v>0</v>
      </c>
      <c r="AW265" s="124">
        <f>COUNTIF($F265:$AJ268,"=П")</f>
        <v>0</v>
      </c>
      <c r="AX265" s="124">
        <f>COUNTIF($F265:$AJ268,"=ПР")</f>
        <v>0</v>
      </c>
      <c r="AY265" s="95">
        <f>COUNTIF($F265:$AJ268,"=І")</f>
        <v>0</v>
      </c>
      <c r="AZ265" s="95">
        <f>COUNTIF($F265:$AJ268,"=НЗ")</f>
        <v>0</v>
      </c>
      <c r="BA265" s="97" t="str">
        <f>IF(C265&gt;1,[1]Графік!$D$36,"")</f>
        <v/>
      </c>
    </row>
    <row r="266" spans="1:53" ht="12.75" customHeight="1" x14ac:dyDescent="0.25">
      <c r="A266" s="141"/>
      <c r="B266" s="144"/>
      <c r="C266" s="147"/>
      <c r="D266" s="150"/>
      <c r="E266" s="51"/>
      <c r="F266" s="38">
        <f t="shared" ref="F266:AG266" si="126">IF(F265="Р",8,"")</f>
        <v>8</v>
      </c>
      <c r="G266" s="39">
        <f t="shared" si="126"/>
        <v>8</v>
      </c>
      <c r="H266" s="70" t="str">
        <f t="shared" si="126"/>
        <v/>
      </c>
      <c r="I266" s="70" t="str">
        <f t="shared" si="126"/>
        <v/>
      </c>
      <c r="J266" s="70">
        <f t="shared" si="126"/>
        <v>8</v>
      </c>
      <c r="K266" s="70">
        <f t="shared" si="126"/>
        <v>8</v>
      </c>
      <c r="L266" s="70">
        <f t="shared" si="126"/>
        <v>8</v>
      </c>
      <c r="M266" s="70">
        <f t="shared" si="126"/>
        <v>8</v>
      </c>
      <c r="N266" s="70" t="str">
        <f t="shared" si="126"/>
        <v/>
      </c>
      <c r="O266" s="70" t="str">
        <f t="shared" si="126"/>
        <v/>
      </c>
      <c r="P266" s="70">
        <f t="shared" si="126"/>
        <v>8</v>
      </c>
      <c r="Q266" s="70">
        <f t="shared" si="126"/>
        <v>8</v>
      </c>
      <c r="R266" s="70">
        <f t="shared" si="126"/>
        <v>8</v>
      </c>
      <c r="S266" s="70">
        <f t="shared" si="126"/>
        <v>8</v>
      </c>
      <c r="T266" s="70" t="str">
        <f t="shared" si="126"/>
        <v/>
      </c>
      <c r="U266" s="70" t="str">
        <f t="shared" si="126"/>
        <v/>
      </c>
      <c r="V266" s="70">
        <f t="shared" si="126"/>
        <v>8</v>
      </c>
      <c r="W266" s="70">
        <f t="shared" si="126"/>
        <v>8</v>
      </c>
      <c r="X266" s="70">
        <f t="shared" si="126"/>
        <v>8</v>
      </c>
      <c r="Y266" s="70">
        <f t="shared" si="126"/>
        <v>8</v>
      </c>
      <c r="Z266" s="70" t="str">
        <f t="shared" si="126"/>
        <v/>
      </c>
      <c r="AA266" s="70" t="str">
        <f t="shared" si="126"/>
        <v/>
      </c>
      <c r="AB266" s="70">
        <f t="shared" si="126"/>
        <v>8</v>
      </c>
      <c r="AC266" s="70">
        <f t="shared" si="126"/>
        <v>8</v>
      </c>
      <c r="AD266" s="70">
        <f t="shared" si="126"/>
        <v>8</v>
      </c>
      <c r="AE266" s="70">
        <f t="shared" si="126"/>
        <v>8</v>
      </c>
      <c r="AF266" s="70" t="str">
        <f t="shared" si="126"/>
        <v/>
      </c>
      <c r="AG266" s="70" t="str">
        <f t="shared" si="126"/>
        <v/>
      </c>
      <c r="AH266" s="39"/>
      <c r="AI266" s="39"/>
      <c r="AJ266" s="40"/>
      <c r="AK266" s="162"/>
      <c r="AL266" s="156"/>
      <c r="AM266" s="127"/>
      <c r="AN266" s="130"/>
      <c r="AO266" s="133"/>
      <c r="AP266" s="136"/>
      <c r="AQ266" s="136"/>
      <c r="AR266" s="124"/>
      <c r="AS266" s="124"/>
      <c r="AT266" s="124"/>
      <c r="AU266" s="124"/>
      <c r="AV266" s="124"/>
      <c r="AW266" s="124"/>
      <c r="AX266" s="124"/>
      <c r="AY266" s="95"/>
      <c r="AZ266" s="95"/>
      <c r="BA266" s="98"/>
    </row>
    <row r="267" spans="1:53" ht="12.75" customHeight="1" x14ac:dyDescent="0.25">
      <c r="A267" s="141"/>
      <c r="B267" s="144"/>
      <c r="C267" s="147"/>
      <c r="D267" s="150"/>
      <c r="E267" s="51"/>
      <c r="F267" s="43" t="str">
        <f t="shared" ref="F267:AG267" si="127">IF(F268&gt;0,"НУ","")</f>
        <v/>
      </c>
      <c r="G267" s="43" t="str">
        <f t="shared" si="127"/>
        <v/>
      </c>
      <c r="H267" s="43" t="str">
        <f t="shared" si="127"/>
        <v/>
      </c>
      <c r="I267" s="43" t="str">
        <f t="shared" si="127"/>
        <v/>
      </c>
      <c r="J267" s="43" t="str">
        <f t="shared" si="127"/>
        <v/>
      </c>
      <c r="K267" s="43" t="str">
        <f t="shared" si="127"/>
        <v/>
      </c>
      <c r="L267" s="43" t="str">
        <f t="shared" si="127"/>
        <v/>
      </c>
      <c r="M267" s="43" t="str">
        <f t="shared" si="127"/>
        <v/>
      </c>
      <c r="N267" s="43" t="str">
        <f t="shared" si="127"/>
        <v/>
      </c>
      <c r="O267" s="43" t="str">
        <f t="shared" si="127"/>
        <v/>
      </c>
      <c r="P267" s="43" t="str">
        <f t="shared" si="127"/>
        <v/>
      </c>
      <c r="Q267" s="43" t="str">
        <f t="shared" si="127"/>
        <v/>
      </c>
      <c r="R267" s="43" t="str">
        <f t="shared" si="127"/>
        <v/>
      </c>
      <c r="S267" s="43" t="str">
        <f t="shared" si="127"/>
        <v/>
      </c>
      <c r="T267" s="43" t="str">
        <f t="shared" si="127"/>
        <v/>
      </c>
      <c r="U267" s="43" t="str">
        <f t="shared" si="127"/>
        <v/>
      </c>
      <c r="V267" s="43" t="str">
        <f t="shared" si="127"/>
        <v/>
      </c>
      <c r="W267" s="43" t="str">
        <f t="shared" si="127"/>
        <v/>
      </c>
      <c r="X267" s="43" t="str">
        <f t="shared" si="127"/>
        <v/>
      </c>
      <c r="Y267" s="43" t="str">
        <f t="shared" si="127"/>
        <v/>
      </c>
      <c r="Z267" s="43" t="str">
        <f t="shared" si="127"/>
        <v/>
      </c>
      <c r="AA267" s="43" t="str">
        <f t="shared" si="127"/>
        <v/>
      </c>
      <c r="AB267" s="43" t="str">
        <f t="shared" si="127"/>
        <v/>
      </c>
      <c r="AC267" s="43" t="str">
        <f t="shared" si="127"/>
        <v/>
      </c>
      <c r="AD267" s="43" t="str">
        <f t="shared" si="127"/>
        <v/>
      </c>
      <c r="AE267" s="43" t="str">
        <f t="shared" si="127"/>
        <v/>
      </c>
      <c r="AF267" s="43" t="str">
        <f t="shared" si="127"/>
        <v/>
      </c>
      <c r="AG267" s="43" t="str">
        <f t="shared" si="127"/>
        <v/>
      </c>
      <c r="AH267" s="43"/>
      <c r="AI267" s="43"/>
      <c r="AJ267" s="71"/>
      <c r="AK267" s="162"/>
      <c r="AL267" s="156"/>
      <c r="AM267" s="127"/>
      <c r="AN267" s="130"/>
      <c r="AO267" s="133"/>
      <c r="AP267" s="136"/>
      <c r="AQ267" s="136"/>
      <c r="AR267" s="124"/>
      <c r="AS267" s="124"/>
      <c r="AT267" s="124"/>
      <c r="AU267" s="124"/>
      <c r="AV267" s="124"/>
      <c r="AW267" s="124"/>
      <c r="AX267" s="124"/>
      <c r="AY267" s="95"/>
      <c r="AZ267" s="95"/>
      <c r="BA267" s="98"/>
    </row>
    <row r="268" spans="1:53" ht="13.5" customHeight="1" thickBot="1" x14ac:dyDescent="0.3">
      <c r="A268" s="142"/>
      <c r="B268" s="145"/>
      <c r="C268" s="148"/>
      <c r="D268" s="151"/>
      <c r="E268" s="52"/>
      <c r="F268" s="47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9"/>
      <c r="AK268" s="163"/>
      <c r="AL268" s="157"/>
      <c r="AM268" s="128"/>
      <c r="AN268" s="131"/>
      <c r="AO268" s="134"/>
      <c r="AP268" s="137"/>
      <c r="AQ268" s="137"/>
      <c r="AR268" s="125"/>
      <c r="AS268" s="125"/>
      <c r="AT268" s="125"/>
      <c r="AU268" s="125"/>
      <c r="AV268" s="125"/>
      <c r="AW268" s="125"/>
      <c r="AX268" s="125"/>
      <c r="AY268" s="96"/>
      <c r="AZ268" s="96"/>
      <c r="BA268" s="99"/>
    </row>
    <row r="269" spans="1:53" ht="12.75" customHeight="1" x14ac:dyDescent="0.25">
      <c r="A269" s="140">
        <v>65</v>
      </c>
      <c r="B269" s="143" t="str">
        <f>IFERROR(VLOOKUP($C269,[1]Списки!$A$1:$C$3999,2,0),"")</f>
        <v/>
      </c>
      <c r="C269" s="146"/>
      <c r="D269" s="149" t="str">
        <f>IFERROR(VLOOKUP($C269,[1]Списки!$A$1:$C$3999,3,0),"")</f>
        <v/>
      </c>
      <c r="E269" s="50"/>
      <c r="F269" s="34" t="str">
        <f>VLOOKUP(F$11,[1]Графік!$A$5:$C$32,3,0)</f>
        <v>Р</v>
      </c>
      <c r="G269" s="65" t="str">
        <f>VLOOKUP(G$11,[1]Графік!$A$5:$C$32,3,0)</f>
        <v>Р</v>
      </c>
      <c r="H269" s="65" t="str">
        <f>VLOOKUP(H$11,[1]Графік!$A$5:$C$32,3,0)</f>
        <v>ВВ</v>
      </c>
      <c r="I269" s="65" t="str">
        <f>VLOOKUP(I$11,[1]Графік!$A$5:$C$32,3,0)</f>
        <v>ВВ</v>
      </c>
      <c r="J269" s="65" t="str">
        <f>VLOOKUP(J$11,[1]Графік!$A$5:$C$32,3,0)</f>
        <v>Р</v>
      </c>
      <c r="K269" s="65" t="str">
        <f>VLOOKUP(K$11,[1]Графік!$A$5:$C$32,3,0)</f>
        <v>Р</v>
      </c>
      <c r="L269" s="65" t="str">
        <f>VLOOKUP(L$11,[1]Графік!$A$5:$C$32,3,0)</f>
        <v>Р</v>
      </c>
      <c r="M269" s="65" t="str">
        <f>VLOOKUP(M$11,[1]Графік!$A$5:$C$32,3,0)</f>
        <v>Р</v>
      </c>
      <c r="N269" s="65" t="str">
        <f>VLOOKUP(N$11,[1]Графік!$A$5:$C$32,3,0)</f>
        <v>ВВ</v>
      </c>
      <c r="O269" s="65" t="str">
        <f>VLOOKUP(O$11,[1]Графік!$A$5:$C$32,3,0)</f>
        <v>ВВ</v>
      </c>
      <c r="P269" s="65" t="str">
        <f>VLOOKUP(P$11,[1]Графік!$A$5:$C$32,3,0)</f>
        <v>Р</v>
      </c>
      <c r="Q269" s="65" t="str">
        <f>VLOOKUP(Q$11,[1]Графік!$A$5:$C$32,3,0)</f>
        <v>Р</v>
      </c>
      <c r="R269" s="65" t="str">
        <f>VLOOKUP(R$11,[1]Графік!$A$5:$C$32,3,0)</f>
        <v>Р</v>
      </c>
      <c r="S269" s="65" t="str">
        <f>VLOOKUP(S$11,[1]Графік!$A$5:$C$32,3,0)</f>
        <v>Р</v>
      </c>
      <c r="T269" s="65" t="str">
        <f>VLOOKUP(T$11,[1]Графік!$A$5:$C$32,3,0)</f>
        <v>ВВ</v>
      </c>
      <c r="U269" s="65" t="str">
        <f>VLOOKUP(U$11,[1]Графік!$A$5:$C$32,3,0)</f>
        <v>ВВ</v>
      </c>
      <c r="V269" s="65" t="str">
        <f>VLOOKUP(V$11,[1]Графік!$A$5:$C$32,3,0)</f>
        <v>Р</v>
      </c>
      <c r="W269" s="65" t="str">
        <f>VLOOKUP(W$11,[1]Графік!$A$5:$C$32,3,0)</f>
        <v>Р</v>
      </c>
      <c r="X269" s="65" t="str">
        <f>VLOOKUP(X$11,[1]Графік!$A$5:$C$32,3,0)</f>
        <v>Р</v>
      </c>
      <c r="Y269" s="65" t="str">
        <f>VLOOKUP(Y$11,[1]Графік!$A$5:$C$32,3,0)</f>
        <v>Р</v>
      </c>
      <c r="Z269" s="65" t="str">
        <f>VLOOKUP(Z$11,[1]Графік!$A$5:$C$32,3,0)</f>
        <v>ВВ</v>
      </c>
      <c r="AA269" s="65" t="str">
        <f>VLOOKUP(AA$11,[1]Графік!$A$5:$C$32,3,0)</f>
        <v>ВВ</v>
      </c>
      <c r="AB269" s="65" t="str">
        <f>VLOOKUP(AB$11,[1]Графік!$A$5:$C$32,3,0)</f>
        <v>Р</v>
      </c>
      <c r="AC269" s="65" t="str">
        <f>VLOOKUP(AC$11,[1]Графік!$A$5:$C$32,3,0)</f>
        <v>Р</v>
      </c>
      <c r="AD269" s="65" t="str">
        <f>VLOOKUP(AD$11,[1]Графік!$A$5:$C$32,3,0)</f>
        <v>Р</v>
      </c>
      <c r="AE269" s="65" t="str">
        <f>VLOOKUP(AE$11,[1]Графік!$A$5:$C$32,3,0)</f>
        <v>Р</v>
      </c>
      <c r="AF269" s="65" t="str">
        <f>VLOOKUP(AF$11,[1]Графік!$A$5:$C$32,3,0)</f>
        <v>ВВ</v>
      </c>
      <c r="AG269" s="65" t="str">
        <f>VLOOKUP(AG$11,[1]Графік!$A$5:$C$32,3,0)</f>
        <v>ВВ</v>
      </c>
      <c r="AH269" s="65"/>
      <c r="AI269" s="65"/>
      <c r="AJ269" s="66"/>
      <c r="AK269" s="162">
        <f ca="1">SUMIF($F269:$AJ272,"Р",$F270:$AJ270)</f>
        <v>144</v>
      </c>
      <c r="AL269" s="156">
        <f ca="1">SUMIF($F271:$AJ272,"НУ",$F272:$AJ272)</f>
        <v>0</v>
      </c>
      <c r="AM269" s="127">
        <f ca="1">SUMIF(F269:AJ272,"РВ",F270:AJ270)</f>
        <v>0</v>
      </c>
      <c r="AN269" s="130">
        <f ca="1">AK269+AL269+AM269</f>
        <v>144</v>
      </c>
      <c r="AO269" s="133">
        <f ca="1">AK269/8</f>
        <v>18</v>
      </c>
      <c r="AP269" s="136">
        <f>COUNTIF($F269:$AJ272,"=ВВ")</f>
        <v>10</v>
      </c>
      <c r="AQ269" s="136">
        <f>COUNTIF($F269:$AJ272,"=В")</f>
        <v>0</v>
      </c>
      <c r="AR269" s="124">
        <f>COUNTIF($F269:$AJ272,"=НА")</f>
        <v>0</v>
      </c>
      <c r="AS269" s="124">
        <f>COUNTIF(F269:AJ272,"=ТН")</f>
        <v>0</v>
      </c>
      <c r="AT269" s="124">
        <f>COUNTIF($F269:$AJ272,"=ВД")</f>
        <v>0</v>
      </c>
      <c r="AU269" s="124">
        <f>COUNTIF($F269:$AJ272,"=ВП")</f>
        <v>0</v>
      </c>
      <c r="AV269" s="124">
        <f>COUNTIF($F269:$AJ272,"=ДД")</f>
        <v>0</v>
      </c>
      <c r="AW269" s="124">
        <f>COUNTIF($F269:$AJ272,"=П")</f>
        <v>0</v>
      </c>
      <c r="AX269" s="124">
        <f>COUNTIF($F269:$AJ272,"=ПР")</f>
        <v>0</v>
      </c>
      <c r="AY269" s="95">
        <f>COUNTIF($F269:$AJ272,"=І")</f>
        <v>0</v>
      </c>
      <c r="AZ269" s="95">
        <f>COUNTIF($F269:$AJ272,"=НЗ")</f>
        <v>0</v>
      </c>
      <c r="BA269" s="97" t="str">
        <f>IF(C269&gt;1,[1]Графік!$D$36,"")</f>
        <v/>
      </c>
    </row>
    <row r="270" spans="1:53" ht="12.75" customHeight="1" x14ac:dyDescent="0.25">
      <c r="A270" s="141"/>
      <c r="B270" s="144"/>
      <c r="C270" s="147"/>
      <c r="D270" s="150"/>
      <c r="E270" s="51"/>
      <c r="F270" s="38">
        <f t="shared" ref="F270:AG270" si="128">IF(F269="Р",8,"")</f>
        <v>8</v>
      </c>
      <c r="G270" s="39">
        <f t="shared" si="128"/>
        <v>8</v>
      </c>
      <c r="H270" s="70" t="str">
        <f t="shared" si="128"/>
        <v/>
      </c>
      <c r="I270" s="70" t="str">
        <f t="shared" si="128"/>
        <v/>
      </c>
      <c r="J270" s="70">
        <f t="shared" si="128"/>
        <v>8</v>
      </c>
      <c r="K270" s="70">
        <f t="shared" si="128"/>
        <v>8</v>
      </c>
      <c r="L270" s="70">
        <f t="shared" si="128"/>
        <v>8</v>
      </c>
      <c r="M270" s="70">
        <f t="shared" si="128"/>
        <v>8</v>
      </c>
      <c r="N270" s="70" t="str">
        <f t="shared" si="128"/>
        <v/>
      </c>
      <c r="O270" s="70" t="str">
        <f t="shared" si="128"/>
        <v/>
      </c>
      <c r="P270" s="70">
        <f t="shared" si="128"/>
        <v>8</v>
      </c>
      <c r="Q270" s="70">
        <f t="shared" si="128"/>
        <v>8</v>
      </c>
      <c r="R270" s="70">
        <f t="shared" si="128"/>
        <v>8</v>
      </c>
      <c r="S270" s="70">
        <f t="shared" si="128"/>
        <v>8</v>
      </c>
      <c r="T270" s="70" t="str">
        <f t="shared" si="128"/>
        <v/>
      </c>
      <c r="U270" s="70" t="str">
        <f t="shared" si="128"/>
        <v/>
      </c>
      <c r="V270" s="70">
        <f t="shared" si="128"/>
        <v>8</v>
      </c>
      <c r="W270" s="70">
        <f t="shared" si="128"/>
        <v>8</v>
      </c>
      <c r="X270" s="70">
        <f t="shared" si="128"/>
        <v>8</v>
      </c>
      <c r="Y270" s="70">
        <f t="shared" si="128"/>
        <v>8</v>
      </c>
      <c r="Z270" s="70" t="str">
        <f t="shared" si="128"/>
        <v/>
      </c>
      <c r="AA270" s="70" t="str">
        <f t="shared" si="128"/>
        <v/>
      </c>
      <c r="AB270" s="70">
        <f t="shared" si="128"/>
        <v>8</v>
      </c>
      <c r="AC270" s="70">
        <f t="shared" si="128"/>
        <v>8</v>
      </c>
      <c r="AD270" s="70">
        <f t="shared" si="128"/>
        <v>8</v>
      </c>
      <c r="AE270" s="70">
        <f t="shared" si="128"/>
        <v>8</v>
      </c>
      <c r="AF270" s="70" t="str">
        <f t="shared" si="128"/>
        <v/>
      </c>
      <c r="AG270" s="70" t="str">
        <f t="shared" si="128"/>
        <v/>
      </c>
      <c r="AH270" s="39"/>
      <c r="AI270" s="39"/>
      <c r="AJ270" s="40"/>
      <c r="AK270" s="162"/>
      <c r="AL270" s="156"/>
      <c r="AM270" s="127"/>
      <c r="AN270" s="130"/>
      <c r="AO270" s="133"/>
      <c r="AP270" s="136"/>
      <c r="AQ270" s="136"/>
      <c r="AR270" s="124"/>
      <c r="AS270" s="124"/>
      <c r="AT270" s="124"/>
      <c r="AU270" s="124"/>
      <c r="AV270" s="124"/>
      <c r="AW270" s="124"/>
      <c r="AX270" s="124"/>
      <c r="AY270" s="95"/>
      <c r="AZ270" s="95"/>
      <c r="BA270" s="98"/>
    </row>
    <row r="271" spans="1:53" ht="12.75" customHeight="1" x14ac:dyDescent="0.25">
      <c r="A271" s="141"/>
      <c r="B271" s="144"/>
      <c r="C271" s="147"/>
      <c r="D271" s="150"/>
      <c r="E271" s="51"/>
      <c r="F271" s="43" t="str">
        <f t="shared" ref="F271:AG271" si="129">IF(F272&gt;0,"НУ","")</f>
        <v/>
      </c>
      <c r="G271" s="43" t="str">
        <f t="shared" si="129"/>
        <v/>
      </c>
      <c r="H271" s="43" t="str">
        <f t="shared" si="129"/>
        <v/>
      </c>
      <c r="I271" s="43" t="str">
        <f t="shared" si="129"/>
        <v/>
      </c>
      <c r="J271" s="43" t="str">
        <f t="shared" si="129"/>
        <v/>
      </c>
      <c r="K271" s="43" t="str">
        <f t="shared" si="129"/>
        <v/>
      </c>
      <c r="L271" s="43" t="str">
        <f t="shared" si="129"/>
        <v/>
      </c>
      <c r="M271" s="43" t="str">
        <f t="shared" si="129"/>
        <v/>
      </c>
      <c r="N271" s="43" t="str">
        <f t="shared" si="129"/>
        <v/>
      </c>
      <c r="O271" s="43" t="str">
        <f t="shared" si="129"/>
        <v/>
      </c>
      <c r="P271" s="43" t="str">
        <f t="shared" si="129"/>
        <v/>
      </c>
      <c r="Q271" s="43" t="str">
        <f t="shared" si="129"/>
        <v/>
      </c>
      <c r="R271" s="43" t="str">
        <f t="shared" si="129"/>
        <v/>
      </c>
      <c r="S271" s="43" t="str">
        <f t="shared" si="129"/>
        <v/>
      </c>
      <c r="T271" s="43" t="str">
        <f t="shared" si="129"/>
        <v/>
      </c>
      <c r="U271" s="43" t="str">
        <f t="shared" si="129"/>
        <v/>
      </c>
      <c r="V271" s="43" t="str">
        <f t="shared" si="129"/>
        <v/>
      </c>
      <c r="W271" s="43" t="str">
        <f t="shared" si="129"/>
        <v/>
      </c>
      <c r="X271" s="43" t="str">
        <f t="shared" si="129"/>
        <v/>
      </c>
      <c r="Y271" s="43" t="str">
        <f t="shared" si="129"/>
        <v/>
      </c>
      <c r="Z271" s="43" t="str">
        <f t="shared" si="129"/>
        <v/>
      </c>
      <c r="AA271" s="43" t="str">
        <f t="shared" si="129"/>
        <v/>
      </c>
      <c r="AB271" s="43" t="str">
        <f t="shared" si="129"/>
        <v/>
      </c>
      <c r="AC271" s="43" t="str">
        <f t="shared" si="129"/>
        <v/>
      </c>
      <c r="AD271" s="43" t="str">
        <f t="shared" si="129"/>
        <v/>
      </c>
      <c r="AE271" s="43" t="str">
        <f t="shared" si="129"/>
        <v/>
      </c>
      <c r="AF271" s="43" t="str">
        <f t="shared" si="129"/>
        <v/>
      </c>
      <c r="AG271" s="43" t="str">
        <f t="shared" si="129"/>
        <v/>
      </c>
      <c r="AH271" s="43"/>
      <c r="AI271" s="43"/>
      <c r="AJ271" s="71"/>
      <c r="AK271" s="162"/>
      <c r="AL271" s="156"/>
      <c r="AM271" s="127"/>
      <c r="AN271" s="130"/>
      <c r="AO271" s="133"/>
      <c r="AP271" s="136"/>
      <c r="AQ271" s="136"/>
      <c r="AR271" s="124"/>
      <c r="AS271" s="124"/>
      <c r="AT271" s="124"/>
      <c r="AU271" s="124"/>
      <c r="AV271" s="124"/>
      <c r="AW271" s="124"/>
      <c r="AX271" s="124"/>
      <c r="AY271" s="95"/>
      <c r="AZ271" s="95"/>
      <c r="BA271" s="98"/>
    </row>
    <row r="272" spans="1:53" ht="13.5" customHeight="1" thickBot="1" x14ac:dyDescent="0.3">
      <c r="A272" s="142"/>
      <c r="B272" s="145"/>
      <c r="C272" s="148"/>
      <c r="D272" s="151"/>
      <c r="E272" s="52"/>
      <c r="F272" s="47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9"/>
      <c r="AK272" s="163"/>
      <c r="AL272" s="157"/>
      <c r="AM272" s="128"/>
      <c r="AN272" s="131"/>
      <c r="AO272" s="134"/>
      <c r="AP272" s="137"/>
      <c r="AQ272" s="137"/>
      <c r="AR272" s="125"/>
      <c r="AS272" s="125"/>
      <c r="AT272" s="125"/>
      <c r="AU272" s="125"/>
      <c r="AV272" s="125"/>
      <c r="AW272" s="125"/>
      <c r="AX272" s="125"/>
      <c r="AY272" s="96"/>
      <c r="AZ272" s="96"/>
      <c r="BA272" s="99"/>
    </row>
    <row r="273" spans="1:53" ht="12.75" customHeight="1" x14ac:dyDescent="0.25">
      <c r="A273" s="140">
        <v>66</v>
      </c>
      <c r="B273" s="143" t="str">
        <f>IFERROR(VLOOKUP($C273,[1]Списки!$A$1:$C$3999,2,0),"")</f>
        <v/>
      </c>
      <c r="C273" s="146"/>
      <c r="D273" s="149" t="str">
        <f>IFERROR(VLOOKUP($C273,[1]Списки!$A$1:$C$3999,3,0),"")</f>
        <v/>
      </c>
      <c r="E273" s="50"/>
      <c r="F273" s="34" t="str">
        <f>VLOOKUP(F$11,[1]Графік!$A$5:$C$32,3,0)</f>
        <v>Р</v>
      </c>
      <c r="G273" s="65" t="str">
        <f>VLOOKUP(G$11,[1]Графік!$A$5:$C$32,3,0)</f>
        <v>Р</v>
      </c>
      <c r="H273" s="65" t="str">
        <f>VLOOKUP(H$11,[1]Графік!$A$5:$C$32,3,0)</f>
        <v>ВВ</v>
      </c>
      <c r="I273" s="65" t="str">
        <f>VLOOKUP(I$11,[1]Графік!$A$5:$C$32,3,0)</f>
        <v>ВВ</v>
      </c>
      <c r="J273" s="65" t="str">
        <f>VLOOKUP(J$11,[1]Графік!$A$5:$C$32,3,0)</f>
        <v>Р</v>
      </c>
      <c r="K273" s="65" t="str">
        <f>VLOOKUP(K$11,[1]Графік!$A$5:$C$32,3,0)</f>
        <v>Р</v>
      </c>
      <c r="L273" s="65" t="str">
        <f>VLOOKUP(L$11,[1]Графік!$A$5:$C$32,3,0)</f>
        <v>Р</v>
      </c>
      <c r="M273" s="65" t="str">
        <f>VLOOKUP(M$11,[1]Графік!$A$5:$C$32,3,0)</f>
        <v>Р</v>
      </c>
      <c r="N273" s="65" t="str">
        <f>VLOOKUP(N$11,[1]Графік!$A$5:$C$32,3,0)</f>
        <v>ВВ</v>
      </c>
      <c r="O273" s="65" t="str">
        <f>VLOOKUP(O$11,[1]Графік!$A$5:$C$32,3,0)</f>
        <v>ВВ</v>
      </c>
      <c r="P273" s="65" t="str">
        <f>VLOOKUP(P$11,[1]Графік!$A$5:$C$32,3,0)</f>
        <v>Р</v>
      </c>
      <c r="Q273" s="65" t="str">
        <f>VLOOKUP(Q$11,[1]Графік!$A$5:$C$32,3,0)</f>
        <v>Р</v>
      </c>
      <c r="R273" s="65" t="str">
        <f>VLOOKUP(R$11,[1]Графік!$A$5:$C$32,3,0)</f>
        <v>Р</v>
      </c>
      <c r="S273" s="65" t="str">
        <f>VLOOKUP(S$11,[1]Графік!$A$5:$C$32,3,0)</f>
        <v>Р</v>
      </c>
      <c r="T273" s="65" t="str">
        <f>VLOOKUP(T$11,[1]Графік!$A$5:$C$32,3,0)</f>
        <v>ВВ</v>
      </c>
      <c r="U273" s="65" t="str">
        <f>VLOOKUP(U$11,[1]Графік!$A$5:$C$32,3,0)</f>
        <v>ВВ</v>
      </c>
      <c r="V273" s="65" t="str">
        <f>VLOOKUP(V$11,[1]Графік!$A$5:$C$32,3,0)</f>
        <v>Р</v>
      </c>
      <c r="W273" s="65" t="str">
        <f>VLOOKUP(W$11,[1]Графік!$A$5:$C$32,3,0)</f>
        <v>Р</v>
      </c>
      <c r="X273" s="65" t="str">
        <f>VLOOKUP(X$11,[1]Графік!$A$5:$C$32,3,0)</f>
        <v>Р</v>
      </c>
      <c r="Y273" s="65" t="str">
        <f>VLOOKUP(Y$11,[1]Графік!$A$5:$C$32,3,0)</f>
        <v>Р</v>
      </c>
      <c r="Z273" s="65" t="str">
        <f>VLOOKUP(Z$11,[1]Графік!$A$5:$C$32,3,0)</f>
        <v>ВВ</v>
      </c>
      <c r="AA273" s="65" t="str">
        <f>VLOOKUP(AA$11,[1]Графік!$A$5:$C$32,3,0)</f>
        <v>ВВ</v>
      </c>
      <c r="AB273" s="65" t="str">
        <f>VLOOKUP(AB$11,[1]Графік!$A$5:$C$32,3,0)</f>
        <v>Р</v>
      </c>
      <c r="AC273" s="65" t="str">
        <f>VLOOKUP(AC$11,[1]Графік!$A$5:$C$32,3,0)</f>
        <v>Р</v>
      </c>
      <c r="AD273" s="65" t="str">
        <f>VLOOKUP(AD$11,[1]Графік!$A$5:$C$32,3,0)</f>
        <v>Р</v>
      </c>
      <c r="AE273" s="65" t="str">
        <f>VLOOKUP(AE$11,[1]Графік!$A$5:$C$32,3,0)</f>
        <v>Р</v>
      </c>
      <c r="AF273" s="65" t="str">
        <f>VLOOKUP(AF$11,[1]Графік!$A$5:$C$32,3,0)</f>
        <v>ВВ</v>
      </c>
      <c r="AG273" s="65" t="str">
        <f>VLOOKUP(AG$11,[1]Графік!$A$5:$C$32,3,0)</f>
        <v>ВВ</v>
      </c>
      <c r="AH273" s="65"/>
      <c r="AI273" s="65"/>
      <c r="AJ273" s="66"/>
      <c r="AK273" s="162">
        <f ca="1">SUMIF($F273:$AJ276,"Р",$F274:$AJ274)</f>
        <v>144</v>
      </c>
      <c r="AL273" s="156">
        <f ca="1">SUMIF($F275:$AJ276,"НУ",$F276:$AJ276)</f>
        <v>0</v>
      </c>
      <c r="AM273" s="127">
        <f ca="1">SUMIF(F273:AJ276,"РВ",F274:AJ274)</f>
        <v>0</v>
      </c>
      <c r="AN273" s="130">
        <f ca="1">AK273+AL273+AM273</f>
        <v>144</v>
      </c>
      <c r="AO273" s="133">
        <f ca="1">AK273/8</f>
        <v>18</v>
      </c>
      <c r="AP273" s="136">
        <f>COUNTIF($F273:$AJ276,"=ВВ")</f>
        <v>10</v>
      </c>
      <c r="AQ273" s="136">
        <f>COUNTIF($F273:$AJ276,"=В")</f>
        <v>0</v>
      </c>
      <c r="AR273" s="124">
        <f>COUNTIF($F273:$AJ276,"=НА")</f>
        <v>0</v>
      </c>
      <c r="AS273" s="124">
        <f>COUNTIF(F273:AJ276,"=ТН")</f>
        <v>0</v>
      </c>
      <c r="AT273" s="124">
        <f>COUNTIF($F273:$AJ276,"=ВД")</f>
        <v>0</v>
      </c>
      <c r="AU273" s="124">
        <f>COUNTIF($F273:$AJ276,"=ВП")</f>
        <v>0</v>
      </c>
      <c r="AV273" s="124">
        <f>COUNTIF($F273:$AJ276,"=ДД")</f>
        <v>0</v>
      </c>
      <c r="AW273" s="124">
        <f>COUNTIF($F273:$AJ276,"=П")</f>
        <v>0</v>
      </c>
      <c r="AX273" s="124">
        <f>COUNTIF($F273:$AJ276,"=ПР")</f>
        <v>0</v>
      </c>
      <c r="AY273" s="95">
        <f>COUNTIF($F273:$AJ276,"=І")</f>
        <v>0</v>
      </c>
      <c r="AZ273" s="95">
        <f>COUNTIF($F273:$AJ276,"=НЗ")</f>
        <v>0</v>
      </c>
      <c r="BA273" s="97" t="str">
        <f>IF(C273&gt;1,[1]Графік!$D$36,"")</f>
        <v/>
      </c>
    </row>
    <row r="274" spans="1:53" ht="12.75" customHeight="1" x14ac:dyDescent="0.25">
      <c r="A274" s="141"/>
      <c r="B274" s="144"/>
      <c r="C274" s="147"/>
      <c r="D274" s="150"/>
      <c r="E274" s="51"/>
      <c r="F274" s="38">
        <f t="shared" ref="F274:AG274" si="130">IF(F273="Р",8,"")</f>
        <v>8</v>
      </c>
      <c r="G274" s="39">
        <f t="shared" si="130"/>
        <v>8</v>
      </c>
      <c r="H274" s="70" t="str">
        <f t="shared" si="130"/>
        <v/>
      </c>
      <c r="I274" s="70" t="str">
        <f t="shared" si="130"/>
        <v/>
      </c>
      <c r="J274" s="70">
        <f t="shared" si="130"/>
        <v>8</v>
      </c>
      <c r="K274" s="70">
        <f t="shared" si="130"/>
        <v>8</v>
      </c>
      <c r="L274" s="70">
        <f t="shared" si="130"/>
        <v>8</v>
      </c>
      <c r="M274" s="70">
        <f t="shared" si="130"/>
        <v>8</v>
      </c>
      <c r="N274" s="70" t="str">
        <f t="shared" si="130"/>
        <v/>
      </c>
      <c r="O274" s="70" t="str">
        <f t="shared" si="130"/>
        <v/>
      </c>
      <c r="P274" s="70">
        <f t="shared" si="130"/>
        <v>8</v>
      </c>
      <c r="Q274" s="70">
        <f t="shared" si="130"/>
        <v>8</v>
      </c>
      <c r="R274" s="70">
        <f t="shared" si="130"/>
        <v>8</v>
      </c>
      <c r="S274" s="70">
        <f t="shared" si="130"/>
        <v>8</v>
      </c>
      <c r="T274" s="70" t="str">
        <f t="shared" si="130"/>
        <v/>
      </c>
      <c r="U274" s="70" t="str">
        <f t="shared" si="130"/>
        <v/>
      </c>
      <c r="V274" s="70">
        <f t="shared" si="130"/>
        <v>8</v>
      </c>
      <c r="W274" s="70">
        <f t="shared" si="130"/>
        <v>8</v>
      </c>
      <c r="X274" s="70">
        <f t="shared" si="130"/>
        <v>8</v>
      </c>
      <c r="Y274" s="70">
        <f t="shared" si="130"/>
        <v>8</v>
      </c>
      <c r="Z274" s="70" t="str">
        <f t="shared" si="130"/>
        <v/>
      </c>
      <c r="AA274" s="70" t="str">
        <f t="shared" si="130"/>
        <v/>
      </c>
      <c r="AB274" s="70">
        <f t="shared" si="130"/>
        <v>8</v>
      </c>
      <c r="AC274" s="70">
        <f t="shared" si="130"/>
        <v>8</v>
      </c>
      <c r="AD274" s="70">
        <f t="shared" si="130"/>
        <v>8</v>
      </c>
      <c r="AE274" s="70">
        <f t="shared" si="130"/>
        <v>8</v>
      </c>
      <c r="AF274" s="70" t="str">
        <f t="shared" si="130"/>
        <v/>
      </c>
      <c r="AG274" s="70" t="str">
        <f t="shared" si="130"/>
        <v/>
      </c>
      <c r="AH274" s="39"/>
      <c r="AI274" s="39"/>
      <c r="AJ274" s="40"/>
      <c r="AK274" s="162"/>
      <c r="AL274" s="156"/>
      <c r="AM274" s="127"/>
      <c r="AN274" s="130"/>
      <c r="AO274" s="133"/>
      <c r="AP274" s="136"/>
      <c r="AQ274" s="136"/>
      <c r="AR274" s="124"/>
      <c r="AS274" s="124"/>
      <c r="AT274" s="124"/>
      <c r="AU274" s="124"/>
      <c r="AV274" s="124"/>
      <c r="AW274" s="124"/>
      <c r="AX274" s="124"/>
      <c r="AY274" s="95"/>
      <c r="AZ274" s="95"/>
      <c r="BA274" s="98"/>
    </row>
    <row r="275" spans="1:53" ht="12.75" customHeight="1" x14ac:dyDescent="0.25">
      <c r="A275" s="141"/>
      <c r="B275" s="144"/>
      <c r="C275" s="147"/>
      <c r="D275" s="150"/>
      <c r="E275" s="51"/>
      <c r="F275" s="43" t="str">
        <f t="shared" ref="F275:AG275" si="131">IF(F276&gt;0,"НУ","")</f>
        <v/>
      </c>
      <c r="G275" s="43" t="str">
        <f t="shared" si="131"/>
        <v/>
      </c>
      <c r="H275" s="43" t="str">
        <f t="shared" si="131"/>
        <v/>
      </c>
      <c r="I275" s="43" t="str">
        <f t="shared" si="131"/>
        <v/>
      </c>
      <c r="J275" s="43" t="str">
        <f t="shared" si="131"/>
        <v/>
      </c>
      <c r="K275" s="43" t="str">
        <f t="shared" si="131"/>
        <v/>
      </c>
      <c r="L275" s="43" t="str">
        <f t="shared" si="131"/>
        <v/>
      </c>
      <c r="M275" s="43" t="str">
        <f t="shared" si="131"/>
        <v/>
      </c>
      <c r="N275" s="43" t="str">
        <f t="shared" si="131"/>
        <v/>
      </c>
      <c r="O275" s="43" t="str">
        <f t="shared" si="131"/>
        <v/>
      </c>
      <c r="P275" s="43" t="str">
        <f t="shared" si="131"/>
        <v/>
      </c>
      <c r="Q275" s="43" t="str">
        <f t="shared" si="131"/>
        <v/>
      </c>
      <c r="R275" s="43" t="str">
        <f t="shared" si="131"/>
        <v/>
      </c>
      <c r="S275" s="43" t="str">
        <f t="shared" si="131"/>
        <v/>
      </c>
      <c r="T275" s="43" t="str">
        <f t="shared" si="131"/>
        <v/>
      </c>
      <c r="U275" s="43" t="str">
        <f t="shared" si="131"/>
        <v/>
      </c>
      <c r="V275" s="43" t="str">
        <f t="shared" si="131"/>
        <v/>
      </c>
      <c r="W275" s="43" t="str">
        <f t="shared" si="131"/>
        <v/>
      </c>
      <c r="X275" s="43" t="str">
        <f t="shared" si="131"/>
        <v/>
      </c>
      <c r="Y275" s="43" t="str">
        <f t="shared" si="131"/>
        <v/>
      </c>
      <c r="Z275" s="43" t="str">
        <f t="shared" si="131"/>
        <v/>
      </c>
      <c r="AA275" s="43" t="str">
        <f t="shared" si="131"/>
        <v/>
      </c>
      <c r="AB275" s="43" t="str">
        <f t="shared" si="131"/>
        <v/>
      </c>
      <c r="AC275" s="43" t="str">
        <f t="shared" si="131"/>
        <v/>
      </c>
      <c r="AD275" s="43" t="str">
        <f t="shared" si="131"/>
        <v/>
      </c>
      <c r="AE275" s="43" t="str">
        <f t="shared" si="131"/>
        <v/>
      </c>
      <c r="AF275" s="43" t="str">
        <f t="shared" si="131"/>
        <v/>
      </c>
      <c r="AG275" s="43" t="str">
        <f t="shared" si="131"/>
        <v/>
      </c>
      <c r="AH275" s="43"/>
      <c r="AI275" s="43"/>
      <c r="AJ275" s="71"/>
      <c r="AK275" s="162"/>
      <c r="AL275" s="156"/>
      <c r="AM275" s="127"/>
      <c r="AN275" s="130"/>
      <c r="AO275" s="133"/>
      <c r="AP275" s="136"/>
      <c r="AQ275" s="136"/>
      <c r="AR275" s="124"/>
      <c r="AS275" s="124"/>
      <c r="AT275" s="124"/>
      <c r="AU275" s="124"/>
      <c r="AV275" s="124"/>
      <c r="AW275" s="124"/>
      <c r="AX275" s="124"/>
      <c r="AY275" s="95"/>
      <c r="AZ275" s="95"/>
      <c r="BA275" s="98"/>
    </row>
    <row r="276" spans="1:53" ht="13.5" customHeight="1" thickBot="1" x14ac:dyDescent="0.3">
      <c r="A276" s="142"/>
      <c r="B276" s="145"/>
      <c r="C276" s="148"/>
      <c r="D276" s="151"/>
      <c r="E276" s="52"/>
      <c r="F276" s="47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9"/>
      <c r="AK276" s="163"/>
      <c r="AL276" s="157"/>
      <c r="AM276" s="128"/>
      <c r="AN276" s="131"/>
      <c r="AO276" s="134"/>
      <c r="AP276" s="137"/>
      <c r="AQ276" s="137"/>
      <c r="AR276" s="125"/>
      <c r="AS276" s="125"/>
      <c r="AT276" s="125"/>
      <c r="AU276" s="125"/>
      <c r="AV276" s="125"/>
      <c r="AW276" s="125"/>
      <c r="AX276" s="125"/>
      <c r="AY276" s="96"/>
      <c r="AZ276" s="96"/>
      <c r="BA276" s="99"/>
    </row>
    <row r="277" spans="1:53" ht="12.75" customHeight="1" x14ac:dyDescent="0.25">
      <c r="A277" s="140">
        <v>67</v>
      </c>
      <c r="B277" s="143" t="str">
        <f>IFERROR(VLOOKUP($C277,[1]Списки!$A$1:$C$3999,2,0),"")</f>
        <v/>
      </c>
      <c r="C277" s="146"/>
      <c r="D277" s="149" t="str">
        <f>IFERROR(VLOOKUP($C277,[1]Списки!$A$1:$C$3999,3,0),"")</f>
        <v/>
      </c>
      <c r="E277" s="50"/>
      <c r="F277" s="34" t="str">
        <f>VLOOKUP(F$11,[1]Графік!$A$5:$C$32,3,0)</f>
        <v>Р</v>
      </c>
      <c r="G277" s="65" t="str">
        <f>VLOOKUP(G$11,[1]Графік!$A$5:$C$32,3,0)</f>
        <v>Р</v>
      </c>
      <c r="H277" s="65" t="str">
        <f>VLOOKUP(H$11,[1]Графік!$A$5:$C$32,3,0)</f>
        <v>ВВ</v>
      </c>
      <c r="I277" s="65" t="str">
        <f>VLOOKUP(I$11,[1]Графік!$A$5:$C$32,3,0)</f>
        <v>ВВ</v>
      </c>
      <c r="J277" s="65" t="str">
        <f>VLOOKUP(J$11,[1]Графік!$A$5:$C$32,3,0)</f>
        <v>Р</v>
      </c>
      <c r="K277" s="65" t="str">
        <f>VLOOKUP(K$11,[1]Графік!$A$5:$C$32,3,0)</f>
        <v>Р</v>
      </c>
      <c r="L277" s="65" t="str">
        <f>VLOOKUP(L$11,[1]Графік!$A$5:$C$32,3,0)</f>
        <v>Р</v>
      </c>
      <c r="M277" s="65" t="str">
        <f>VLOOKUP(M$11,[1]Графік!$A$5:$C$32,3,0)</f>
        <v>Р</v>
      </c>
      <c r="N277" s="65" t="str">
        <f>VLOOKUP(N$11,[1]Графік!$A$5:$C$32,3,0)</f>
        <v>ВВ</v>
      </c>
      <c r="O277" s="65" t="str">
        <f>VLOOKUP(O$11,[1]Графік!$A$5:$C$32,3,0)</f>
        <v>ВВ</v>
      </c>
      <c r="P277" s="65" t="str">
        <f>VLOOKUP(P$11,[1]Графік!$A$5:$C$32,3,0)</f>
        <v>Р</v>
      </c>
      <c r="Q277" s="65" t="str">
        <f>VLOOKUP(Q$11,[1]Графік!$A$5:$C$32,3,0)</f>
        <v>Р</v>
      </c>
      <c r="R277" s="65" t="str">
        <f>VLOOKUP(R$11,[1]Графік!$A$5:$C$32,3,0)</f>
        <v>Р</v>
      </c>
      <c r="S277" s="65" t="str">
        <f>VLOOKUP(S$11,[1]Графік!$A$5:$C$32,3,0)</f>
        <v>Р</v>
      </c>
      <c r="T277" s="65" t="str">
        <f>VLOOKUP(T$11,[1]Графік!$A$5:$C$32,3,0)</f>
        <v>ВВ</v>
      </c>
      <c r="U277" s="65" t="str">
        <f>VLOOKUP(U$11,[1]Графік!$A$5:$C$32,3,0)</f>
        <v>ВВ</v>
      </c>
      <c r="V277" s="65" t="str">
        <f>VLOOKUP(V$11,[1]Графік!$A$5:$C$32,3,0)</f>
        <v>Р</v>
      </c>
      <c r="W277" s="65" t="str">
        <f>VLOOKUP(W$11,[1]Графік!$A$5:$C$32,3,0)</f>
        <v>Р</v>
      </c>
      <c r="X277" s="65" t="str">
        <f>VLOOKUP(X$11,[1]Графік!$A$5:$C$32,3,0)</f>
        <v>Р</v>
      </c>
      <c r="Y277" s="65" t="str">
        <f>VLOOKUP(Y$11,[1]Графік!$A$5:$C$32,3,0)</f>
        <v>Р</v>
      </c>
      <c r="Z277" s="65" t="str">
        <f>VLOOKUP(Z$11,[1]Графік!$A$5:$C$32,3,0)</f>
        <v>ВВ</v>
      </c>
      <c r="AA277" s="65" t="str">
        <f>VLOOKUP(AA$11,[1]Графік!$A$5:$C$32,3,0)</f>
        <v>ВВ</v>
      </c>
      <c r="AB277" s="65" t="str">
        <f>VLOOKUP(AB$11,[1]Графік!$A$5:$C$32,3,0)</f>
        <v>Р</v>
      </c>
      <c r="AC277" s="65" t="str">
        <f>VLOOKUP(AC$11,[1]Графік!$A$5:$C$32,3,0)</f>
        <v>Р</v>
      </c>
      <c r="AD277" s="65" t="str">
        <f>VLOOKUP(AD$11,[1]Графік!$A$5:$C$32,3,0)</f>
        <v>Р</v>
      </c>
      <c r="AE277" s="65" t="str">
        <f>VLOOKUP(AE$11,[1]Графік!$A$5:$C$32,3,0)</f>
        <v>Р</v>
      </c>
      <c r="AF277" s="65" t="str">
        <f>VLOOKUP(AF$11,[1]Графік!$A$5:$C$32,3,0)</f>
        <v>ВВ</v>
      </c>
      <c r="AG277" s="65" t="str">
        <f>VLOOKUP(AG$11,[1]Графік!$A$5:$C$32,3,0)</f>
        <v>ВВ</v>
      </c>
      <c r="AH277" s="65"/>
      <c r="AI277" s="65"/>
      <c r="AJ277" s="66"/>
      <c r="AK277" s="162">
        <f ca="1">SUMIF($F277:$AJ280,"Р",$F278:$AJ278)</f>
        <v>144</v>
      </c>
      <c r="AL277" s="156">
        <f ca="1">SUMIF($F279:$AJ280,"НУ",$F280:$AJ280)</f>
        <v>0</v>
      </c>
      <c r="AM277" s="127">
        <f ca="1">SUMIF(F277:AJ280,"РВ",F278:AJ278)</f>
        <v>0</v>
      </c>
      <c r="AN277" s="130">
        <f ca="1">AK277+AL277+AM277</f>
        <v>144</v>
      </c>
      <c r="AO277" s="133">
        <f ca="1">AK277/8</f>
        <v>18</v>
      </c>
      <c r="AP277" s="136">
        <f>COUNTIF($F277:$AJ280,"=ВВ")</f>
        <v>10</v>
      </c>
      <c r="AQ277" s="136">
        <f>COUNTIF($F277:$AJ280,"=В")</f>
        <v>0</v>
      </c>
      <c r="AR277" s="124">
        <f>COUNTIF($F277:$AJ280,"=НА")</f>
        <v>0</v>
      </c>
      <c r="AS277" s="124">
        <f>COUNTIF(F277:AJ280,"=ТН")</f>
        <v>0</v>
      </c>
      <c r="AT277" s="124">
        <f>COUNTIF($F277:$AJ280,"=ВД")</f>
        <v>0</v>
      </c>
      <c r="AU277" s="124">
        <f>COUNTIF($F277:$AJ280,"=ВП")</f>
        <v>0</v>
      </c>
      <c r="AV277" s="124">
        <f>COUNTIF($F277:$AJ280,"=ДД")</f>
        <v>0</v>
      </c>
      <c r="AW277" s="124">
        <f>COUNTIF($F277:$AJ280,"=П")</f>
        <v>0</v>
      </c>
      <c r="AX277" s="124">
        <f>COUNTIF($F277:$AJ280,"=ПР")</f>
        <v>0</v>
      </c>
      <c r="AY277" s="95">
        <f>COUNTIF($F277:$AJ280,"=І")</f>
        <v>0</v>
      </c>
      <c r="AZ277" s="95">
        <f>COUNTIF($F277:$AJ280,"=НЗ")</f>
        <v>0</v>
      </c>
      <c r="BA277" s="97" t="str">
        <f>IF(C277&gt;1,[1]Графік!$D$36,"")</f>
        <v/>
      </c>
    </row>
    <row r="278" spans="1:53" ht="12.75" customHeight="1" x14ac:dyDescent="0.25">
      <c r="A278" s="141"/>
      <c r="B278" s="144"/>
      <c r="C278" s="147"/>
      <c r="D278" s="150"/>
      <c r="E278" s="51"/>
      <c r="F278" s="38">
        <f t="shared" ref="F278:AG278" si="132">IF(F277="Р",8,"")</f>
        <v>8</v>
      </c>
      <c r="G278" s="39">
        <f t="shared" si="132"/>
        <v>8</v>
      </c>
      <c r="H278" s="70" t="str">
        <f t="shared" si="132"/>
        <v/>
      </c>
      <c r="I278" s="70" t="str">
        <f t="shared" si="132"/>
        <v/>
      </c>
      <c r="J278" s="70">
        <f t="shared" si="132"/>
        <v>8</v>
      </c>
      <c r="K278" s="70">
        <f t="shared" si="132"/>
        <v>8</v>
      </c>
      <c r="L278" s="70">
        <f t="shared" si="132"/>
        <v>8</v>
      </c>
      <c r="M278" s="70">
        <f t="shared" si="132"/>
        <v>8</v>
      </c>
      <c r="N278" s="70" t="str">
        <f t="shared" si="132"/>
        <v/>
      </c>
      <c r="O278" s="70" t="str">
        <f t="shared" si="132"/>
        <v/>
      </c>
      <c r="P278" s="70">
        <f t="shared" si="132"/>
        <v>8</v>
      </c>
      <c r="Q278" s="70">
        <f t="shared" si="132"/>
        <v>8</v>
      </c>
      <c r="R278" s="70">
        <f t="shared" si="132"/>
        <v>8</v>
      </c>
      <c r="S278" s="70">
        <f t="shared" si="132"/>
        <v>8</v>
      </c>
      <c r="T278" s="70" t="str">
        <f t="shared" si="132"/>
        <v/>
      </c>
      <c r="U278" s="70" t="str">
        <f t="shared" si="132"/>
        <v/>
      </c>
      <c r="V278" s="70">
        <f t="shared" si="132"/>
        <v>8</v>
      </c>
      <c r="W278" s="70">
        <f t="shared" si="132"/>
        <v>8</v>
      </c>
      <c r="X278" s="70">
        <f t="shared" si="132"/>
        <v>8</v>
      </c>
      <c r="Y278" s="70">
        <f t="shared" si="132"/>
        <v>8</v>
      </c>
      <c r="Z278" s="70" t="str">
        <f t="shared" si="132"/>
        <v/>
      </c>
      <c r="AA278" s="70" t="str">
        <f t="shared" si="132"/>
        <v/>
      </c>
      <c r="AB278" s="70">
        <f t="shared" si="132"/>
        <v>8</v>
      </c>
      <c r="AC278" s="70">
        <f t="shared" si="132"/>
        <v>8</v>
      </c>
      <c r="AD278" s="70">
        <f t="shared" si="132"/>
        <v>8</v>
      </c>
      <c r="AE278" s="70">
        <f t="shared" si="132"/>
        <v>8</v>
      </c>
      <c r="AF278" s="70" t="str">
        <f t="shared" si="132"/>
        <v/>
      </c>
      <c r="AG278" s="70" t="str">
        <f t="shared" si="132"/>
        <v/>
      </c>
      <c r="AH278" s="39"/>
      <c r="AI278" s="39"/>
      <c r="AJ278" s="40"/>
      <c r="AK278" s="162"/>
      <c r="AL278" s="156"/>
      <c r="AM278" s="127"/>
      <c r="AN278" s="130"/>
      <c r="AO278" s="133"/>
      <c r="AP278" s="136"/>
      <c r="AQ278" s="136"/>
      <c r="AR278" s="124"/>
      <c r="AS278" s="124"/>
      <c r="AT278" s="124"/>
      <c r="AU278" s="124"/>
      <c r="AV278" s="124"/>
      <c r="AW278" s="124"/>
      <c r="AX278" s="124"/>
      <c r="AY278" s="95"/>
      <c r="AZ278" s="95"/>
      <c r="BA278" s="98"/>
    </row>
    <row r="279" spans="1:53" ht="12.75" customHeight="1" x14ac:dyDescent="0.25">
      <c r="A279" s="141"/>
      <c r="B279" s="144"/>
      <c r="C279" s="147"/>
      <c r="D279" s="150"/>
      <c r="E279" s="51"/>
      <c r="F279" s="43" t="str">
        <f t="shared" ref="F279:AG279" si="133">IF(F280&gt;0,"НУ","")</f>
        <v/>
      </c>
      <c r="G279" s="43" t="str">
        <f t="shared" si="133"/>
        <v/>
      </c>
      <c r="H279" s="43" t="str">
        <f t="shared" si="133"/>
        <v/>
      </c>
      <c r="I279" s="43" t="str">
        <f t="shared" si="133"/>
        <v/>
      </c>
      <c r="J279" s="43" t="str">
        <f t="shared" si="133"/>
        <v/>
      </c>
      <c r="K279" s="43" t="str">
        <f t="shared" si="133"/>
        <v/>
      </c>
      <c r="L279" s="43" t="str">
        <f t="shared" si="133"/>
        <v/>
      </c>
      <c r="M279" s="43" t="str">
        <f t="shared" si="133"/>
        <v/>
      </c>
      <c r="N279" s="43" t="str">
        <f t="shared" si="133"/>
        <v/>
      </c>
      <c r="O279" s="43" t="str">
        <f t="shared" si="133"/>
        <v/>
      </c>
      <c r="P279" s="43" t="str">
        <f t="shared" si="133"/>
        <v/>
      </c>
      <c r="Q279" s="43" t="str">
        <f t="shared" si="133"/>
        <v/>
      </c>
      <c r="R279" s="43" t="str">
        <f t="shared" si="133"/>
        <v/>
      </c>
      <c r="S279" s="43" t="str">
        <f t="shared" si="133"/>
        <v/>
      </c>
      <c r="T279" s="43" t="str">
        <f t="shared" si="133"/>
        <v/>
      </c>
      <c r="U279" s="43" t="str">
        <f t="shared" si="133"/>
        <v/>
      </c>
      <c r="V279" s="43" t="str">
        <f t="shared" si="133"/>
        <v/>
      </c>
      <c r="W279" s="43" t="str">
        <f t="shared" si="133"/>
        <v/>
      </c>
      <c r="X279" s="43" t="str">
        <f t="shared" si="133"/>
        <v/>
      </c>
      <c r="Y279" s="43" t="str">
        <f t="shared" si="133"/>
        <v/>
      </c>
      <c r="Z279" s="43" t="str">
        <f t="shared" si="133"/>
        <v/>
      </c>
      <c r="AA279" s="43" t="str">
        <f t="shared" si="133"/>
        <v/>
      </c>
      <c r="AB279" s="43" t="str">
        <f t="shared" si="133"/>
        <v/>
      </c>
      <c r="AC279" s="43" t="str">
        <f t="shared" si="133"/>
        <v/>
      </c>
      <c r="AD279" s="43" t="str">
        <f t="shared" si="133"/>
        <v/>
      </c>
      <c r="AE279" s="43" t="str">
        <f t="shared" si="133"/>
        <v/>
      </c>
      <c r="AF279" s="43" t="str">
        <f t="shared" si="133"/>
        <v/>
      </c>
      <c r="AG279" s="43" t="str">
        <f t="shared" si="133"/>
        <v/>
      </c>
      <c r="AH279" s="43"/>
      <c r="AI279" s="43"/>
      <c r="AJ279" s="71"/>
      <c r="AK279" s="162"/>
      <c r="AL279" s="156"/>
      <c r="AM279" s="127"/>
      <c r="AN279" s="130"/>
      <c r="AO279" s="133"/>
      <c r="AP279" s="136"/>
      <c r="AQ279" s="136"/>
      <c r="AR279" s="124"/>
      <c r="AS279" s="124"/>
      <c r="AT279" s="124"/>
      <c r="AU279" s="124"/>
      <c r="AV279" s="124"/>
      <c r="AW279" s="124"/>
      <c r="AX279" s="124"/>
      <c r="AY279" s="95"/>
      <c r="AZ279" s="95"/>
      <c r="BA279" s="98"/>
    </row>
    <row r="280" spans="1:53" ht="13.5" customHeight="1" thickBot="1" x14ac:dyDescent="0.3">
      <c r="A280" s="142"/>
      <c r="B280" s="145"/>
      <c r="C280" s="148"/>
      <c r="D280" s="151"/>
      <c r="E280" s="52"/>
      <c r="F280" s="47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9"/>
      <c r="AK280" s="163"/>
      <c r="AL280" s="157"/>
      <c r="AM280" s="128"/>
      <c r="AN280" s="131"/>
      <c r="AO280" s="134"/>
      <c r="AP280" s="137"/>
      <c r="AQ280" s="137"/>
      <c r="AR280" s="125"/>
      <c r="AS280" s="125"/>
      <c r="AT280" s="125"/>
      <c r="AU280" s="125"/>
      <c r="AV280" s="125"/>
      <c r="AW280" s="125"/>
      <c r="AX280" s="125"/>
      <c r="AY280" s="96"/>
      <c r="AZ280" s="96"/>
      <c r="BA280" s="99"/>
    </row>
    <row r="281" spans="1:53" ht="12.75" customHeight="1" x14ac:dyDescent="0.25">
      <c r="A281" s="140">
        <v>68</v>
      </c>
      <c r="B281" s="143" t="str">
        <f>IFERROR(VLOOKUP($C281,[1]Списки!$A$1:$C$3999,2,0),"")</f>
        <v/>
      </c>
      <c r="C281" s="146"/>
      <c r="D281" s="149" t="str">
        <f>IFERROR(VLOOKUP($C281,[1]Списки!$A$1:$C$3999,3,0),"")</f>
        <v/>
      </c>
      <c r="E281" s="50"/>
      <c r="F281" s="34" t="str">
        <f>VLOOKUP(F$11,[1]Графік!$A$5:$C$32,3,0)</f>
        <v>Р</v>
      </c>
      <c r="G281" s="65" t="str">
        <f>VLOOKUP(G$11,[1]Графік!$A$5:$C$32,3,0)</f>
        <v>Р</v>
      </c>
      <c r="H281" s="65" t="str">
        <f>VLOOKUP(H$11,[1]Графік!$A$5:$C$32,3,0)</f>
        <v>ВВ</v>
      </c>
      <c r="I281" s="65" t="str">
        <f>VLOOKUP(I$11,[1]Графік!$A$5:$C$32,3,0)</f>
        <v>ВВ</v>
      </c>
      <c r="J281" s="65" t="str">
        <f>VLOOKUP(J$11,[1]Графік!$A$5:$C$32,3,0)</f>
        <v>Р</v>
      </c>
      <c r="K281" s="65" t="str">
        <f>VLOOKUP(K$11,[1]Графік!$A$5:$C$32,3,0)</f>
        <v>Р</v>
      </c>
      <c r="L281" s="65" t="str">
        <f>VLOOKUP(L$11,[1]Графік!$A$5:$C$32,3,0)</f>
        <v>Р</v>
      </c>
      <c r="M281" s="65" t="str">
        <f>VLOOKUP(M$11,[1]Графік!$A$5:$C$32,3,0)</f>
        <v>Р</v>
      </c>
      <c r="N281" s="65" t="str">
        <f>VLOOKUP(N$11,[1]Графік!$A$5:$C$32,3,0)</f>
        <v>ВВ</v>
      </c>
      <c r="O281" s="65" t="str">
        <f>VLOOKUP(O$11,[1]Графік!$A$5:$C$32,3,0)</f>
        <v>ВВ</v>
      </c>
      <c r="P281" s="65" t="str">
        <f>VLOOKUP(P$11,[1]Графік!$A$5:$C$32,3,0)</f>
        <v>Р</v>
      </c>
      <c r="Q281" s="65" t="str">
        <f>VLOOKUP(Q$11,[1]Графік!$A$5:$C$32,3,0)</f>
        <v>Р</v>
      </c>
      <c r="R281" s="65" t="str">
        <f>VLOOKUP(R$11,[1]Графік!$A$5:$C$32,3,0)</f>
        <v>Р</v>
      </c>
      <c r="S281" s="65" t="str">
        <f>VLOOKUP(S$11,[1]Графік!$A$5:$C$32,3,0)</f>
        <v>Р</v>
      </c>
      <c r="T281" s="65" t="str">
        <f>VLOOKUP(T$11,[1]Графік!$A$5:$C$32,3,0)</f>
        <v>ВВ</v>
      </c>
      <c r="U281" s="65" t="str">
        <f>VLOOKUP(U$11,[1]Графік!$A$5:$C$32,3,0)</f>
        <v>ВВ</v>
      </c>
      <c r="V281" s="65" t="str">
        <f>VLOOKUP(V$11,[1]Графік!$A$5:$C$32,3,0)</f>
        <v>Р</v>
      </c>
      <c r="W281" s="65" t="str">
        <f>VLOOKUP(W$11,[1]Графік!$A$5:$C$32,3,0)</f>
        <v>Р</v>
      </c>
      <c r="X281" s="65" t="str">
        <f>VLOOKUP(X$11,[1]Графік!$A$5:$C$32,3,0)</f>
        <v>Р</v>
      </c>
      <c r="Y281" s="65" t="str">
        <f>VLOOKUP(Y$11,[1]Графік!$A$5:$C$32,3,0)</f>
        <v>Р</v>
      </c>
      <c r="Z281" s="65" t="str">
        <f>VLOOKUP(Z$11,[1]Графік!$A$5:$C$32,3,0)</f>
        <v>ВВ</v>
      </c>
      <c r="AA281" s="65" t="str">
        <f>VLOOKUP(AA$11,[1]Графік!$A$5:$C$32,3,0)</f>
        <v>ВВ</v>
      </c>
      <c r="AB281" s="65" t="str">
        <f>VLOOKUP(AB$11,[1]Графік!$A$5:$C$32,3,0)</f>
        <v>Р</v>
      </c>
      <c r="AC281" s="65" t="str">
        <f>VLOOKUP(AC$11,[1]Графік!$A$5:$C$32,3,0)</f>
        <v>Р</v>
      </c>
      <c r="AD281" s="65" t="str">
        <f>VLOOKUP(AD$11,[1]Графік!$A$5:$C$32,3,0)</f>
        <v>Р</v>
      </c>
      <c r="AE281" s="65" t="str">
        <f>VLOOKUP(AE$11,[1]Графік!$A$5:$C$32,3,0)</f>
        <v>Р</v>
      </c>
      <c r="AF281" s="65" t="str">
        <f>VLOOKUP(AF$11,[1]Графік!$A$5:$C$32,3,0)</f>
        <v>ВВ</v>
      </c>
      <c r="AG281" s="65" t="str">
        <f>VLOOKUP(AG$11,[1]Графік!$A$5:$C$32,3,0)</f>
        <v>ВВ</v>
      </c>
      <c r="AH281" s="65"/>
      <c r="AI281" s="65"/>
      <c r="AJ281" s="66"/>
      <c r="AK281" s="162">
        <f ca="1">SUMIF($F281:$AJ284,"Р",$F282:$AJ282)</f>
        <v>144</v>
      </c>
      <c r="AL281" s="156">
        <f ca="1">SUMIF($F283:$AJ284,"НУ",$F284:$AJ284)</f>
        <v>0</v>
      </c>
      <c r="AM281" s="127">
        <f ca="1">SUMIF(F281:AJ284,"РВ",F282:AJ282)</f>
        <v>0</v>
      </c>
      <c r="AN281" s="130">
        <f ca="1">AK281+AL281+AM281</f>
        <v>144</v>
      </c>
      <c r="AO281" s="133">
        <f ca="1">AK281/8</f>
        <v>18</v>
      </c>
      <c r="AP281" s="136">
        <f>COUNTIF($F281:$AJ284,"=ВВ")</f>
        <v>10</v>
      </c>
      <c r="AQ281" s="136">
        <f>COUNTIF($F281:$AJ284,"=В")</f>
        <v>0</v>
      </c>
      <c r="AR281" s="124">
        <f>COUNTIF($F281:$AJ284,"=НА")</f>
        <v>0</v>
      </c>
      <c r="AS281" s="124">
        <f>COUNTIF(F281:AJ284,"=ТН")</f>
        <v>0</v>
      </c>
      <c r="AT281" s="124">
        <f>COUNTIF($F281:$AJ284,"=ВД")</f>
        <v>0</v>
      </c>
      <c r="AU281" s="124">
        <f>COUNTIF($F281:$AJ284,"=ВП")</f>
        <v>0</v>
      </c>
      <c r="AV281" s="124">
        <f>COUNTIF($F281:$AJ284,"=ДД")</f>
        <v>0</v>
      </c>
      <c r="AW281" s="124">
        <f>COUNTIF($F281:$AJ284,"=П")</f>
        <v>0</v>
      </c>
      <c r="AX281" s="124">
        <f>COUNTIF($F281:$AJ284,"=ПР")</f>
        <v>0</v>
      </c>
      <c r="AY281" s="95">
        <f>COUNTIF($F281:$AJ284,"=І")</f>
        <v>0</v>
      </c>
      <c r="AZ281" s="95">
        <f>COUNTIF($F281:$AJ284,"=НЗ")</f>
        <v>0</v>
      </c>
      <c r="BA281" s="97" t="str">
        <f>IF(C281&gt;1,[1]Графік!$D$36,"")</f>
        <v/>
      </c>
    </row>
    <row r="282" spans="1:53" ht="12.75" customHeight="1" x14ac:dyDescent="0.25">
      <c r="A282" s="141"/>
      <c r="B282" s="144"/>
      <c r="C282" s="147"/>
      <c r="D282" s="150"/>
      <c r="E282" s="51"/>
      <c r="F282" s="38">
        <f t="shared" ref="F282:AG282" si="134">IF(F281="Р",8,"")</f>
        <v>8</v>
      </c>
      <c r="G282" s="39">
        <f t="shared" si="134"/>
        <v>8</v>
      </c>
      <c r="H282" s="70" t="str">
        <f t="shared" si="134"/>
        <v/>
      </c>
      <c r="I282" s="70" t="str">
        <f t="shared" si="134"/>
        <v/>
      </c>
      <c r="J282" s="70">
        <f t="shared" si="134"/>
        <v>8</v>
      </c>
      <c r="K282" s="70">
        <f t="shared" si="134"/>
        <v>8</v>
      </c>
      <c r="L282" s="70">
        <f t="shared" si="134"/>
        <v>8</v>
      </c>
      <c r="M282" s="70">
        <f t="shared" si="134"/>
        <v>8</v>
      </c>
      <c r="N282" s="70" t="str">
        <f t="shared" si="134"/>
        <v/>
      </c>
      <c r="O282" s="70" t="str">
        <f t="shared" si="134"/>
        <v/>
      </c>
      <c r="P282" s="70">
        <f t="shared" si="134"/>
        <v>8</v>
      </c>
      <c r="Q282" s="70">
        <f t="shared" si="134"/>
        <v>8</v>
      </c>
      <c r="R282" s="70">
        <f t="shared" si="134"/>
        <v>8</v>
      </c>
      <c r="S282" s="70">
        <f t="shared" si="134"/>
        <v>8</v>
      </c>
      <c r="T282" s="70" t="str">
        <f t="shared" si="134"/>
        <v/>
      </c>
      <c r="U282" s="70" t="str">
        <f t="shared" si="134"/>
        <v/>
      </c>
      <c r="V282" s="70">
        <f t="shared" si="134"/>
        <v>8</v>
      </c>
      <c r="W282" s="70">
        <f t="shared" si="134"/>
        <v>8</v>
      </c>
      <c r="X282" s="70">
        <f t="shared" si="134"/>
        <v>8</v>
      </c>
      <c r="Y282" s="70">
        <f t="shared" si="134"/>
        <v>8</v>
      </c>
      <c r="Z282" s="70" t="str">
        <f t="shared" si="134"/>
        <v/>
      </c>
      <c r="AA282" s="70" t="str">
        <f t="shared" si="134"/>
        <v/>
      </c>
      <c r="AB282" s="70">
        <f t="shared" si="134"/>
        <v>8</v>
      </c>
      <c r="AC282" s="70">
        <f t="shared" si="134"/>
        <v>8</v>
      </c>
      <c r="AD282" s="70">
        <f t="shared" si="134"/>
        <v>8</v>
      </c>
      <c r="AE282" s="70">
        <f t="shared" si="134"/>
        <v>8</v>
      </c>
      <c r="AF282" s="70" t="str">
        <f t="shared" si="134"/>
        <v/>
      </c>
      <c r="AG282" s="70" t="str">
        <f t="shared" si="134"/>
        <v/>
      </c>
      <c r="AH282" s="39"/>
      <c r="AI282" s="39"/>
      <c r="AJ282" s="40"/>
      <c r="AK282" s="162"/>
      <c r="AL282" s="156"/>
      <c r="AM282" s="127"/>
      <c r="AN282" s="130"/>
      <c r="AO282" s="133"/>
      <c r="AP282" s="136"/>
      <c r="AQ282" s="136"/>
      <c r="AR282" s="124"/>
      <c r="AS282" s="124"/>
      <c r="AT282" s="124"/>
      <c r="AU282" s="124"/>
      <c r="AV282" s="124"/>
      <c r="AW282" s="124"/>
      <c r="AX282" s="124"/>
      <c r="AY282" s="95"/>
      <c r="AZ282" s="95"/>
      <c r="BA282" s="98"/>
    </row>
    <row r="283" spans="1:53" ht="12.75" customHeight="1" x14ac:dyDescent="0.25">
      <c r="A283" s="141"/>
      <c r="B283" s="144"/>
      <c r="C283" s="147"/>
      <c r="D283" s="150"/>
      <c r="E283" s="51"/>
      <c r="F283" s="43" t="str">
        <f t="shared" ref="F283:AG283" si="135">IF(F284&gt;0,"НУ","")</f>
        <v/>
      </c>
      <c r="G283" s="43" t="str">
        <f t="shared" si="135"/>
        <v/>
      </c>
      <c r="H283" s="43" t="str">
        <f t="shared" si="135"/>
        <v/>
      </c>
      <c r="I283" s="43" t="str">
        <f t="shared" si="135"/>
        <v/>
      </c>
      <c r="J283" s="43" t="str">
        <f t="shared" si="135"/>
        <v/>
      </c>
      <c r="K283" s="43" t="str">
        <f t="shared" si="135"/>
        <v/>
      </c>
      <c r="L283" s="43" t="str">
        <f t="shared" si="135"/>
        <v/>
      </c>
      <c r="M283" s="43" t="str">
        <f t="shared" si="135"/>
        <v/>
      </c>
      <c r="N283" s="43" t="str">
        <f t="shared" si="135"/>
        <v/>
      </c>
      <c r="O283" s="43" t="str">
        <f t="shared" si="135"/>
        <v/>
      </c>
      <c r="P283" s="43" t="str">
        <f t="shared" si="135"/>
        <v/>
      </c>
      <c r="Q283" s="43" t="str">
        <f t="shared" si="135"/>
        <v/>
      </c>
      <c r="R283" s="43" t="str">
        <f t="shared" si="135"/>
        <v/>
      </c>
      <c r="S283" s="43" t="str">
        <f t="shared" si="135"/>
        <v/>
      </c>
      <c r="T283" s="43" t="str">
        <f t="shared" si="135"/>
        <v/>
      </c>
      <c r="U283" s="43" t="str">
        <f t="shared" si="135"/>
        <v/>
      </c>
      <c r="V283" s="43" t="str">
        <f t="shared" si="135"/>
        <v/>
      </c>
      <c r="W283" s="43" t="str">
        <f t="shared" si="135"/>
        <v/>
      </c>
      <c r="X283" s="43" t="str">
        <f t="shared" si="135"/>
        <v/>
      </c>
      <c r="Y283" s="43" t="str">
        <f t="shared" si="135"/>
        <v/>
      </c>
      <c r="Z283" s="43" t="str">
        <f t="shared" si="135"/>
        <v/>
      </c>
      <c r="AA283" s="43" t="str">
        <f t="shared" si="135"/>
        <v/>
      </c>
      <c r="AB283" s="43" t="str">
        <f t="shared" si="135"/>
        <v/>
      </c>
      <c r="AC283" s="43" t="str">
        <f t="shared" si="135"/>
        <v/>
      </c>
      <c r="AD283" s="43" t="str">
        <f t="shared" si="135"/>
        <v/>
      </c>
      <c r="AE283" s="43" t="str">
        <f t="shared" si="135"/>
        <v/>
      </c>
      <c r="AF283" s="43" t="str">
        <f t="shared" si="135"/>
        <v/>
      </c>
      <c r="AG283" s="43" t="str">
        <f t="shared" si="135"/>
        <v/>
      </c>
      <c r="AH283" s="43"/>
      <c r="AI283" s="43"/>
      <c r="AJ283" s="71"/>
      <c r="AK283" s="162"/>
      <c r="AL283" s="156"/>
      <c r="AM283" s="127"/>
      <c r="AN283" s="130"/>
      <c r="AO283" s="133"/>
      <c r="AP283" s="136"/>
      <c r="AQ283" s="136"/>
      <c r="AR283" s="124"/>
      <c r="AS283" s="124"/>
      <c r="AT283" s="124"/>
      <c r="AU283" s="124"/>
      <c r="AV283" s="124"/>
      <c r="AW283" s="124"/>
      <c r="AX283" s="124"/>
      <c r="AY283" s="95"/>
      <c r="AZ283" s="95"/>
      <c r="BA283" s="98"/>
    </row>
    <row r="284" spans="1:53" ht="13.5" customHeight="1" thickBot="1" x14ac:dyDescent="0.3">
      <c r="A284" s="142"/>
      <c r="B284" s="145"/>
      <c r="C284" s="148"/>
      <c r="D284" s="151"/>
      <c r="E284" s="52"/>
      <c r="F284" s="47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9"/>
      <c r="AK284" s="163"/>
      <c r="AL284" s="157"/>
      <c r="AM284" s="128"/>
      <c r="AN284" s="131"/>
      <c r="AO284" s="134"/>
      <c r="AP284" s="137"/>
      <c r="AQ284" s="137"/>
      <c r="AR284" s="125"/>
      <c r="AS284" s="125"/>
      <c r="AT284" s="125"/>
      <c r="AU284" s="125"/>
      <c r="AV284" s="125"/>
      <c r="AW284" s="125"/>
      <c r="AX284" s="125"/>
      <c r="AY284" s="96"/>
      <c r="AZ284" s="96"/>
      <c r="BA284" s="99"/>
    </row>
    <row r="285" spans="1:53" ht="12.75" customHeight="1" x14ac:dyDescent="0.25">
      <c r="A285" s="140">
        <v>69</v>
      </c>
      <c r="B285" s="143" t="str">
        <f>IFERROR(VLOOKUP($C285,[1]Списки!$A$1:$C$3999,2,0),"")</f>
        <v/>
      </c>
      <c r="C285" s="146"/>
      <c r="D285" s="149" t="str">
        <f>IFERROR(VLOOKUP($C285,[1]Списки!$A$1:$C$3999,3,0),"")</f>
        <v/>
      </c>
      <c r="E285" s="50"/>
      <c r="F285" s="34" t="str">
        <f>VLOOKUP(F$11,[1]Графік!$A$5:$C$32,3,0)</f>
        <v>Р</v>
      </c>
      <c r="G285" s="65" t="str">
        <f>VLOOKUP(G$11,[1]Графік!$A$5:$C$32,3,0)</f>
        <v>Р</v>
      </c>
      <c r="H285" s="65" t="str">
        <f>VLOOKUP(H$11,[1]Графік!$A$5:$C$32,3,0)</f>
        <v>ВВ</v>
      </c>
      <c r="I285" s="65" t="str">
        <f>VLOOKUP(I$11,[1]Графік!$A$5:$C$32,3,0)</f>
        <v>ВВ</v>
      </c>
      <c r="J285" s="65" t="str">
        <f>VLOOKUP(J$11,[1]Графік!$A$5:$C$32,3,0)</f>
        <v>Р</v>
      </c>
      <c r="K285" s="65" t="str">
        <f>VLOOKUP(K$11,[1]Графік!$A$5:$C$32,3,0)</f>
        <v>Р</v>
      </c>
      <c r="L285" s="65" t="str">
        <f>VLOOKUP(L$11,[1]Графік!$A$5:$C$32,3,0)</f>
        <v>Р</v>
      </c>
      <c r="M285" s="65" t="str">
        <f>VLOOKUP(M$11,[1]Графік!$A$5:$C$32,3,0)</f>
        <v>Р</v>
      </c>
      <c r="N285" s="65" t="str">
        <f>VLOOKUP(N$11,[1]Графік!$A$5:$C$32,3,0)</f>
        <v>ВВ</v>
      </c>
      <c r="O285" s="65" t="str">
        <f>VLOOKUP(O$11,[1]Графік!$A$5:$C$32,3,0)</f>
        <v>ВВ</v>
      </c>
      <c r="P285" s="65" t="str">
        <f>VLOOKUP(P$11,[1]Графік!$A$5:$C$32,3,0)</f>
        <v>Р</v>
      </c>
      <c r="Q285" s="65" t="str">
        <f>VLOOKUP(Q$11,[1]Графік!$A$5:$C$32,3,0)</f>
        <v>Р</v>
      </c>
      <c r="R285" s="65" t="str">
        <f>VLOOKUP(R$11,[1]Графік!$A$5:$C$32,3,0)</f>
        <v>Р</v>
      </c>
      <c r="S285" s="65" t="str">
        <f>VLOOKUP(S$11,[1]Графік!$A$5:$C$32,3,0)</f>
        <v>Р</v>
      </c>
      <c r="T285" s="65" t="str">
        <f>VLOOKUP(T$11,[1]Графік!$A$5:$C$32,3,0)</f>
        <v>ВВ</v>
      </c>
      <c r="U285" s="65" t="str">
        <f>VLOOKUP(U$11,[1]Графік!$A$5:$C$32,3,0)</f>
        <v>ВВ</v>
      </c>
      <c r="V285" s="65" t="str">
        <f>VLOOKUP(V$11,[1]Графік!$A$5:$C$32,3,0)</f>
        <v>Р</v>
      </c>
      <c r="W285" s="65" t="str">
        <f>VLOOKUP(W$11,[1]Графік!$A$5:$C$32,3,0)</f>
        <v>Р</v>
      </c>
      <c r="X285" s="65" t="str">
        <f>VLOOKUP(X$11,[1]Графік!$A$5:$C$32,3,0)</f>
        <v>Р</v>
      </c>
      <c r="Y285" s="65" t="str">
        <f>VLOOKUP(Y$11,[1]Графік!$A$5:$C$32,3,0)</f>
        <v>Р</v>
      </c>
      <c r="Z285" s="65" t="str">
        <f>VLOOKUP(Z$11,[1]Графік!$A$5:$C$32,3,0)</f>
        <v>ВВ</v>
      </c>
      <c r="AA285" s="65" t="str">
        <f>VLOOKUP(AA$11,[1]Графік!$A$5:$C$32,3,0)</f>
        <v>ВВ</v>
      </c>
      <c r="AB285" s="65" t="str">
        <f>VLOOKUP(AB$11,[1]Графік!$A$5:$C$32,3,0)</f>
        <v>Р</v>
      </c>
      <c r="AC285" s="65" t="str">
        <f>VLOOKUP(AC$11,[1]Графік!$A$5:$C$32,3,0)</f>
        <v>Р</v>
      </c>
      <c r="AD285" s="65" t="str">
        <f>VLOOKUP(AD$11,[1]Графік!$A$5:$C$32,3,0)</f>
        <v>Р</v>
      </c>
      <c r="AE285" s="65" t="str">
        <f>VLOOKUP(AE$11,[1]Графік!$A$5:$C$32,3,0)</f>
        <v>Р</v>
      </c>
      <c r="AF285" s="65" t="str">
        <f>VLOOKUP(AF$11,[1]Графік!$A$5:$C$32,3,0)</f>
        <v>ВВ</v>
      </c>
      <c r="AG285" s="65" t="str">
        <f>VLOOKUP(AG$11,[1]Графік!$A$5:$C$32,3,0)</f>
        <v>ВВ</v>
      </c>
      <c r="AH285" s="65"/>
      <c r="AI285" s="65"/>
      <c r="AJ285" s="66"/>
      <c r="AK285" s="162">
        <f ca="1">SUMIF($F285:$AJ288,"Р",$F286:$AJ286)</f>
        <v>144</v>
      </c>
      <c r="AL285" s="156">
        <f ca="1">SUMIF($F287:$AJ288,"НУ",$F288:$AJ288)</f>
        <v>0</v>
      </c>
      <c r="AM285" s="127">
        <f ca="1">SUMIF(F285:AJ288,"РВ",F286:AJ286)</f>
        <v>0</v>
      </c>
      <c r="AN285" s="130">
        <f ca="1">AK285+AL285+AM285</f>
        <v>144</v>
      </c>
      <c r="AO285" s="133">
        <f ca="1">AK285/8</f>
        <v>18</v>
      </c>
      <c r="AP285" s="136">
        <f>COUNTIF($F285:$AJ288,"=ВВ")</f>
        <v>10</v>
      </c>
      <c r="AQ285" s="136">
        <f>COUNTIF($F285:$AJ288,"=В")</f>
        <v>0</v>
      </c>
      <c r="AR285" s="124">
        <f>COUNTIF($F285:$AJ288,"=НА")</f>
        <v>0</v>
      </c>
      <c r="AS285" s="124">
        <f>COUNTIF(F285:AJ288,"=ТН")</f>
        <v>0</v>
      </c>
      <c r="AT285" s="124">
        <f>COUNTIF($F285:$AJ288,"=ВД")</f>
        <v>0</v>
      </c>
      <c r="AU285" s="124">
        <f>COUNTIF($F285:$AJ288,"=ВП")</f>
        <v>0</v>
      </c>
      <c r="AV285" s="124">
        <f>COUNTIF($F285:$AJ288,"=ДД")</f>
        <v>0</v>
      </c>
      <c r="AW285" s="124">
        <f>COUNTIF($F285:$AJ288,"=П")</f>
        <v>0</v>
      </c>
      <c r="AX285" s="124">
        <f>COUNTIF($F285:$AJ288,"=ПР")</f>
        <v>0</v>
      </c>
      <c r="AY285" s="95">
        <f>COUNTIF($F285:$AJ288,"=І")</f>
        <v>0</v>
      </c>
      <c r="AZ285" s="95">
        <f>COUNTIF($F285:$AJ288,"=НЗ")</f>
        <v>0</v>
      </c>
      <c r="BA285" s="97" t="str">
        <f>IF(C285&gt;1,[1]Графік!$D$36,"")</f>
        <v/>
      </c>
    </row>
    <row r="286" spans="1:53" ht="12.75" customHeight="1" x14ac:dyDescent="0.25">
      <c r="A286" s="141"/>
      <c r="B286" s="144"/>
      <c r="C286" s="147"/>
      <c r="D286" s="150"/>
      <c r="E286" s="51"/>
      <c r="F286" s="38">
        <f t="shared" ref="F286:AG286" si="136">IF(F285="Р",8,"")</f>
        <v>8</v>
      </c>
      <c r="G286" s="39">
        <f t="shared" si="136"/>
        <v>8</v>
      </c>
      <c r="H286" s="70" t="str">
        <f t="shared" si="136"/>
        <v/>
      </c>
      <c r="I286" s="70" t="str">
        <f t="shared" si="136"/>
        <v/>
      </c>
      <c r="J286" s="70">
        <f t="shared" si="136"/>
        <v>8</v>
      </c>
      <c r="K286" s="70">
        <f t="shared" si="136"/>
        <v>8</v>
      </c>
      <c r="L286" s="70">
        <f t="shared" si="136"/>
        <v>8</v>
      </c>
      <c r="M286" s="70">
        <f t="shared" si="136"/>
        <v>8</v>
      </c>
      <c r="N286" s="70" t="str">
        <f t="shared" si="136"/>
        <v/>
      </c>
      <c r="O286" s="70" t="str">
        <f t="shared" si="136"/>
        <v/>
      </c>
      <c r="P286" s="70">
        <f t="shared" si="136"/>
        <v>8</v>
      </c>
      <c r="Q286" s="70">
        <f t="shared" si="136"/>
        <v>8</v>
      </c>
      <c r="R286" s="70">
        <f t="shared" si="136"/>
        <v>8</v>
      </c>
      <c r="S286" s="70">
        <f t="shared" si="136"/>
        <v>8</v>
      </c>
      <c r="T286" s="70" t="str">
        <f t="shared" si="136"/>
        <v/>
      </c>
      <c r="U286" s="70" t="str">
        <f t="shared" si="136"/>
        <v/>
      </c>
      <c r="V286" s="70">
        <f t="shared" si="136"/>
        <v>8</v>
      </c>
      <c r="W286" s="70">
        <f t="shared" si="136"/>
        <v>8</v>
      </c>
      <c r="X286" s="70">
        <f t="shared" si="136"/>
        <v>8</v>
      </c>
      <c r="Y286" s="70">
        <f t="shared" si="136"/>
        <v>8</v>
      </c>
      <c r="Z286" s="70" t="str">
        <f t="shared" si="136"/>
        <v/>
      </c>
      <c r="AA286" s="70" t="str">
        <f t="shared" si="136"/>
        <v/>
      </c>
      <c r="AB286" s="70">
        <f t="shared" si="136"/>
        <v>8</v>
      </c>
      <c r="AC286" s="70">
        <f t="shared" si="136"/>
        <v>8</v>
      </c>
      <c r="AD286" s="70">
        <f t="shared" si="136"/>
        <v>8</v>
      </c>
      <c r="AE286" s="70">
        <f t="shared" si="136"/>
        <v>8</v>
      </c>
      <c r="AF286" s="70" t="str">
        <f t="shared" si="136"/>
        <v/>
      </c>
      <c r="AG286" s="70" t="str">
        <f t="shared" si="136"/>
        <v/>
      </c>
      <c r="AH286" s="39"/>
      <c r="AI286" s="39"/>
      <c r="AJ286" s="40"/>
      <c r="AK286" s="162"/>
      <c r="AL286" s="156"/>
      <c r="AM286" s="127"/>
      <c r="AN286" s="130"/>
      <c r="AO286" s="133"/>
      <c r="AP286" s="136"/>
      <c r="AQ286" s="136"/>
      <c r="AR286" s="124"/>
      <c r="AS286" s="124"/>
      <c r="AT286" s="124"/>
      <c r="AU286" s="124"/>
      <c r="AV286" s="124"/>
      <c r="AW286" s="124"/>
      <c r="AX286" s="124"/>
      <c r="AY286" s="95"/>
      <c r="AZ286" s="95"/>
      <c r="BA286" s="98"/>
    </row>
    <row r="287" spans="1:53" ht="12.75" customHeight="1" x14ac:dyDescent="0.25">
      <c r="A287" s="141"/>
      <c r="B287" s="144"/>
      <c r="C287" s="147"/>
      <c r="D287" s="150"/>
      <c r="E287" s="51"/>
      <c r="F287" s="43" t="str">
        <f t="shared" ref="F287:AG287" si="137">IF(F288&gt;0,"НУ","")</f>
        <v/>
      </c>
      <c r="G287" s="43" t="str">
        <f t="shared" si="137"/>
        <v/>
      </c>
      <c r="H287" s="43" t="str">
        <f t="shared" si="137"/>
        <v/>
      </c>
      <c r="I287" s="43" t="str">
        <f t="shared" si="137"/>
        <v/>
      </c>
      <c r="J287" s="43" t="str">
        <f t="shared" si="137"/>
        <v/>
      </c>
      <c r="K287" s="43" t="str">
        <f t="shared" si="137"/>
        <v/>
      </c>
      <c r="L287" s="43" t="str">
        <f t="shared" si="137"/>
        <v/>
      </c>
      <c r="M287" s="43" t="str">
        <f t="shared" si="137"/>
        <v/>
      </c>
      <c r="N287" s="43" t="str">
        <f t="shared" si="137"/>
        <v/>
      </c>
      <c r="O287" s="43" t="str">
        <f t="shared" si="137"/>
        <v/>
      </c>
      <c r="P287" s="43" t="str">
        <f t="shared" si="137"/>
        <v/>
      </c>
      <c r="Q287" s="43" t="str">
        <f t="shared" si="137"/>
        <v/>
      </c>
      <c r="R287" s="43" t="str">
        <f t="shared" si="137"/>
        <v/>
      </c>
      <c r="S287" s="43" t="str">
        <f t="shared" si="137"/>
        <v/>
      </c>
      <c r="T287" s="43" t="str">
        <f t="shared" si="137"/>
        <v/>
      </c>
      <c r="U287" s="43" t="str">
        <f t="shared" si="137"/>
        <v/>
      </c>
      <c r="V287" s="43" t="str">
        <f t="shared" si="137"/>
        <v/>
      </c>
      <c r="W287" s="43" t="str">
        <f t="shared" si="137"/>
        <v/>
      </c>
      <c r="X287" s="43" t="str">
        <f t="shared" si="137"/>
        <v/>
      </c>
      <c r="Y287" s="43" t="str">
        <f t="shared" si="137"/>
        <v/>
      </c>
      <c r="Z287" s="43" t="str">
        <f t="shared" si="137"/>
        <v/>
      </c>
      <c r="AA287" s="43" t="str">
        <f t="shared" si="137"/>
        <v/>
      </c>
      <c r="AB287" s="43" t="str">
        <f t="shared" si="137"/>
        <v/>
      </c>
      <c r="AC287" s="43" t="str">
        <f t="shared" si="137"/>
        <v/>
      </c>
      <c r="AD287" s="43" t="str">
        <f t="shared" si="137"/>
        <v/>
      </c>
      <c r="AE287" s="43" t="str">
        <f t="shared" si="137"/>
        <v/>
      </c>
      <c r="AF287" s="43" t="str">
        <f t="shared" si="137"/>
        <v/>
      </c>
      <c r="AG287" s="43" t="str">
        <f t="shared" si="137"/>
        <v/>
      </c>
      <c r="AH287" s="43"/>
      <c r="AI287" s="43"/>
      <c r="AJ287" s="71"/>
      <c r="AK287" s="162"/>
      <c r="AL287" s="156"/>
      <c r="AM287" s="127"/>
      <c r="AN287" s="130"/>
      <c r="AO287" s="133"/>
      <c r="AP287" s="136"/>
      <c r="AQ287" s="136"/>
      <c r="AR287" s="124"/>
      <c r="AS287" s="124"/>
      <c r="AT287" s="124"/>
      <c r="AU287" s="124"/>
      <c r="AV287" s="124"/>
      <c r="AW287" s="124"/>
      <c r="AX287" s="124"/>
      <c r="AY287" s="95"/>
      <c r="AZ287" s="95"/>
      <c r="BA287" s="98"/>
    </row>
    <row r="288" spans="1:53" ht="13.5" customHeight="1" thickBot="1" x14ac:dyDescent="0.3">
      <c r="A288" s="142"/>
      <c r="B288" s="145"/>
      <c r="C288" s="148"/>
      <c r="D288" s="151"/>
      <c r="E288" s="52"/>
      <c r="F288" s="47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9"/>
      <c r="AK288" s="163"/>
      <c r="AL288" s="157"/>
      <c r="AM288" s="128"/>
      <c r="AN288" s="131"/>
      <c r="AO288" s="134"/>
      <c r="AP288" s="137"/>
      <c r="AQ288" s="137"/>
      <c r="AR288" s="125"/>
      <c r="AS288" s="125"/>
      <c r="AT288" s="125"/>
      <c r="AU288" s="125"/>
      <c r="AV288" s="125"/>
      <c r="AW288" s="125"/>
      <c r="AX288" s="125"/>
      <c r="AY288" s="96"/>
      <c r="AZ288" s="96"/>
      <c r="BA288" s="99"/>
    </row>
    <row r="289" spans="1:53" ht="12.75" customHeight="1" x14ac:dyDescent="0.25">
      <c r="A289" s="140">
        <v>70</v>
      </c>
      <c r="B289" s="143" t="str">
        <f>IFERROR(VLOOKUP($C289,[1]Списки!$A$1:$C$3999,2,0),"")</f>
        <v/>
      </c>
      <c r="C289" s="146"/>
      <c r="D289" s="149" t="str">
        <f>IFERROR(VLOOKUP($C289,[1]Списки!$A$1:$C$3999,3,0),"")</f>
        <v/>
      </c>
      <c r="E289" s="50"/>
      <c r="F289" s="34" t="str">
        <f>VLOOKUP(F$11,[1]Графік!$A$5:$C$32,3,0)</f>
        <v>Р</v>
      </c>
      <c r="G289" s="65" t="str">
        <f>VLOOKUP(G$11,[1]Графік!$A$5:$C$32,3,0)</f>
        <v>Р</v>
      </c>
      <c r="H289" s="65" t="str">
        <f>VLOOKUP(H$11,[1]Графік!$A$5:$C$32,3,0)</f>
        <v>ВВ</v>
      </c>
      <c r="I289" s="65" t="str">
        <f>VLOOKUP(I$11,[1]Графік!$A$5:$C$32,3,0)</f>
        <v>ВВ</v>
      </c>
      <c r="J289" s="65" t="str">
        <f>VLOOKUP(J$11,[1]Графік!$A$5:$C$32,3,0)</f>
        <v>Р</v>
      </c>
      <c r="K289" s="65" t="str">
        <f>VLOOKUP(K$11,[1]Графік!$A$5:$C$32,3,0)</f>
        <v>Р</v>
      </c>
      <c r="L289" s="65" t="str">
        <f>VLOOKUP(L$11,[1]Графік!$A$5:$C$32,3,0)</f>
        <v>Р</v>
      </c>
      <c r="M289" s="65" t="str">
        <f>VLOOKUP(M$11,[1]Графік!$A$5:$C$32,3,0)</f>
        <v>Р</v>
      </c>
      <c r="N289" s="65" t="str">
        <f>VLOOKUP(N$11,[1]Графік!$A$5:$C$32,3,0)</f>
        <v>ВВ</v>
      </c>
      <c r="O289" s="65" t="str">
        <f>VLOOKUP(O$11,[1]Графік!$A$5:$C$32,3,0)</f>
        <v>ВВ</v>
      </c>
      <c r="P289" s="65" t="str">
        <f>VLOOKUP(P$11,[1]Графік!$A$5:$C$32,3,0)</f>
        <v>Р</v>
      </c>
      <c r="Q289" s="65" t="str">
        <f>VLOOKUP(Q$11,[1]Графік!$A$5:$C$32,3,0)</f>
        <v>Р</v>
      </c>
      <c r="R289" s="65" t="str">
        <f>VLOOKUP(R$11,[1]Графік!$A$5:$C$32,3,0)</f>
        <v>Р</v>
      </c>
      <c r="S289" s="65" t="str">
        <f>VLOOKUP(S$11,[1]Графік!$A$5:$C$32,3,0)</f>
        <v>Р</v>
      </c>
      <c r="T289" s="65" t="str">
        <f>VLOOKUP(T$11,[1]Графік!$A$5:$C$32,3,0)</f>
        <v>ВВ</v>
      </c>
      <c r="U289" s="65" t="str">
        <f>VLOOKUP(U$11,[1]Графік!$A$5:$C$32,3,0)</f>
        <v>ВВ</v>
      </c>
      <c r="V289" s="65" t="str">
        <f>VLOOKUP(V$11,[1]Графік!$A$5:$C$32,3,0)</f>
        <v>Р</v>
      </c>
      <c r="W289" s="65" t="str">
        <f>VLOOKUP(W$11,[1]Графік!$A$5:$C$32,3,0)</f>
        <v>Р</v>
      </c>
      <c r="X289" s="65" t="str">
        <f>VLOOKUP(X$11,[1]Графік!$A$5:$C$32,3,0)</f>
        <v>Р</v>
      </c>
      <c r="Y289" s="65" t="str">
        <f>VLOOKUP(Y$11,[1]Графік!$A$5:$C$32,3,0)</f>
        <v>Р</v>
      </c>
      <c r="Z289" s="65" t="str">
        <f>VLOOKUP(Z$11,[1]Графік!$A$5:$C$32,3,0)</f>
        <v>ВВ</v>
      </c>
      <c r="AA289" s="65" t="str">
        <f>VLOOKUP(AA$11,[1]Графік!$A$5:$C$32,3,0)</f>
        <v>ВВ</v>
      </c>
      <c r="AB289" s="65" t="str">
        <f>VLOOKUP(AB$11,[1]Графік!$A$5:$C$32,3,0)</f>
        <v>Р</v>
      </c>
      <c r="AC289" s="65" t="str">
        <f>VLOOKUP(AC$11,[1]Графік!$A$5:$C$32,3,0)</f>
        <v>Р</v>
      </c>
      <c r="AD289" s="65" t="str">
        <f>VLOOKUP(AD$11,[1]Графік!$A$5:$C$32,3,0)</f>
        <v>Р</v>
      </c>
      <c r="AE289" s="65" t="str">
        <f>VLOOKUP(AE$11,[1]Графік!$A$5:$C$32,3,0)</f>
        <v>Р</v>
      </c>
      <c r="AF289" s="65" t="str">
        <f>VLOOKUP(AF$11,[1]Графік!$A$5:$C$32,3,0)</f>
        <v>ВВ</v>
      </c>
      <c r="AG289" s="65" t="str">
        <f>VLOOKUP(AG$11,[1]Графік!$A$5:$C$32,3,0)</f>
        <v>ВВ</v>
      </c>
      <c r="AH289" s="65"/>
      <c r="AI289" s="65"/>
      <c r="AJ289" s="66"/>
      <c r="AK289" s="162">
        <f ca="1">SUMIF($F289:$AJ292,"Р",$F290:$AJ290)</f>
        <v>144</v>
      </c>
      <c r="AL289" s="156">
        <f ca="1">SUMIF($F291:$AJ292,"НУ",$F292:$AJ292)</f>
        <v>0</v>
      </c>
      <c r="AM289" s="127">
        <f ca="1">SUMIF(F289:AJ292,"РВ",F290:AJ290)</f>
        <v>0</v>
      </c>
      <c r="AN289" s="130">
        <f ca="1">AK289+AL289+AM289</f>
        <v>144</v>
      </c>
      <c r="AO289" s="133">
        <f ca="1">AK289/8</f>
        <v>18</v>
      </c>
      <c r="AP289" s="136">
        <f>COUNTIF($F289:$AJ292,"=ВВ")</f>
        <v>10</v>
      </c>
      <c r="AQ289" s="136">
        <f>COUNTIF($F289:$AJ292,"=В")</f>
        <v>0</v>
      </c>
      <c r="AR289" s="124">
        <f>COUNTIF($F289:$AJ292,"=НА")</f>
        <v>0</v>
      </c>
      <c r="AS289" s="124">
        <f>COUNTIF(F289:AJ292,"=ТН")</f>
        <v>0</v>
      </c>
      <c r="AT289" s="124">
        <f>COUNTIF($F289:$AJ292,"=ВД")</f>
        <v>0</v>
      </c>
      <c r="AU289" s="124">
        <f>COUNTIF($F289:$AJ292,"=ВП")</f>
        <v>0</v>
      </c>
      <c r="AV289" s="124">
        <f>COUNTIF($F289:$AJ292,"=ДД")</f>
        <v>0</v>
      </c>
      <c r="AW289" s="124">
        <f>COUNTIF($F289:$AJ292,"=П")</f>
        <v>0</v>
      </c>
      <c r="AX289" s="124">
        <f>COUNTIF($F289:$AJ292,"=ПР")</f>
        <v>0</v>
      </c>
      <c r="AY289" s="95">
        <f>COUNTIF($F289:$AJ292,"=І")</f>
        <v>0</v>
      </c>
      <c r="AZ289" s="95">
        <f>COUNTIF($F289:$AJ292,"=НЗ")</f>
        <v>0</v>
      </c>
      <c r="BA289" s="97" t="str">
        <f>IF(C289&gt;1,[1]Графік!$D$36,"")</f>
        <v/>
      </c>
    </row>
    <row r="290" spans="1:53" ht="12.75" customHeight="1" x14ac:dyDescent="0.25">
      <c r="A290" s="141"/>
      <c r="B290" s="144"/>
      <c r="C290" s="147"/>
      <c r="D290" s="150"/>
      <c r="E290" s="51"/>
      <c r="F290" s="38">
        <f t="shared" ref="F290:AG290" si="138">IF(F289="Р",8,"")</f>
        <v>8</v>
      </c>
      <c r="G290" s="39">
        <f t="shared" si="138"/>
        <v>8</v>
      </c>
      <c r="H290" s="70" t="str">
        <f t="shared" si="138"/>
        <v/>
      </c>
      <c r="I290" s="70" t="str">
        <f t="shared" si="138"/>
        <v/>
      </c>
      <c r="J290" s="70">
        <f t="shared" si="138"/>
        <v>8</v>
      </c>
      <c r="K290" s="70">
        <f t="shared" si="138"/>
        <v>8</v>
      </c>
      <c r="L290" s="70">
        <f t="shared" si="138"/>
        <v>8</v>
      </c>
      <c r="M290" s="70">
        <f t="shared" si="138"/>
        <v>8</v>
      </c>
      <c r="N290" s="70" t="str">
        <f t="shared" si="138"/>
        <v/>
      </c>
      <c r="O290" s="70" t="str">
        <f t="shared" si="138"/>
        <v/>
      </c>
      <c r="P290" s="70">
        <f t="shared" si="138"/>
        <v>8</v>
      </c>
      <c r="Q290" s="70">
        <f t="shared" si="138"/>
        <v>8</v>
      </c>
      <c r="R290" s="70">
        <f t="shared" si="138"/>
        <v>8</v>
      </c>
      <c r="S290" s="70">
        <f t="shared" si="138"/>
        <v>8</v>
      </c>
      <c r="T290" s="70" t="str">
        <f t="shared" si="138"/>
        <v/>
      </c>
      <c r="U290" s="70" t="str">
        <f t="shared" si="138"/>
        <v/>
      </c>
      <c r="V290" s="70">
        <f t="shared" si="138"/>
        <v>8</v>
      </c>
      <c r="W290" s="70">
        <f t="shared" si="138"/>
        <v>8</v>
      </c>
      <c r="X290" s="70">
        <f t="shared" si="138"/>
        <v>8</v>
      </c>
      <c r="Y290" s="70">
        <f t="shared" si="138"/>
        <v>8</v>
      </c>
      <c r="Z290" s="70" t="str">
        <f t="shared" si="138"/>
        <v/>
      </c>
      <c r="AA290" s="70" t="str">
        <f t="shared" si="138"/>
        <v/>
      </c>
      <c r="AB290" s="70">
        <f t="shared" si="138"/>
        <v>8</v>
      </c>
      <c r="AC290" s="70">
        <f t="shared" si="138"/>
        <v>8</v>
      </c>
      <c r="AD290" s="70">
        <f t="shared" si="138"/>
        <v>8</v>
      </c>
      <c r="AE290" s="70">
        <f t="shared" si="138"/>
        <v>8</v>
      </c>
      <c r="AF290" s="70" t="str">
        <f t="shared" si="138"/>
        <v/>
      </c>
      <c r="AG290" s="70" t="str">
        <f t="shared" si="138"/>
        <v/>
      </c>
      <c r="AH290" s="39"/>
      <c r="AI290" s="39"/>
      <c r="AJ290" s="40"/>
      <c r="AK290" s="162"/>
      <c r="AL290" s="156"/>
      <c r="AM290" s="127"/>
      <c r="AN290" s="130"/>
      <c r="AO290" s="133"/>
      <c r="AP290" s="136"/>
      <c r="AQ290" s="136"/>
      <c r="AR290" s="124"/>
      <c r="AS290" s="124"/>
      <c r="AT290" s="124"/>
      <c r="AU290" s="124"/>
      <c r="AV290" s="124"/>
      <c r="AW290" s="124"/>
      <c r="AX290" s="124"/>
      <c r="AY290" s="95"/>
      <c r="AZ290" s="95"/>
      <c r="BA290" s="98"/>
    </row>
    <row r="291" spans="1:53" ht="12.75" customHeight="1" x14ac:dyDescent="0.25">
      <c r="A291" s="141"/>
      <c r="B291" s="144"/>
      <c r="C291" s="147"/>
      <c r="D291" s="150"/>
      <c r="E291" s="51"/>
      <c r="F291" s="43" t="str">
        <f t="shared" ref="F291:AG291" si="139">IF(F292&gt;0,"НУ","")</f>
        <v/>
      </c>
      <c r="G291" s="43" t="str">
        <f t="shared" si="139"/>
        <v/>
      </c>
      <c r="H291" s="43" t="str">
        <f t="shared" si="139"/>
        <v/>
      </c>
      <c r="I291" s="43" t="str">
        <f t="shared" si="139"/>
        <v/>
      </c>
      <c r="J291" s="43" t="str">
        <f t="shared" si="139"/>
        <v/>
      </c>
      <c r="K291" s="43" t="str">
        <f t="shared" si="139"/>
        <v/>
      </c>
      <c r="L291" s="43" t="str">
        <f t="shared" si="139"/>
        <v/>
      </c>
      <c r="M291" s="43" t="str">
        <f t="shared" si="139"/>
        <v/>
      </c>
      <c r="N291" s="43" t="str">
        <f t="shared" si="139"/>
        <v/>
      </c>
      <c r="O291" s="43" t="str">
        <f t="shared" si="139"/>
        <v/>
      </c>
      <c r="P291" s="43" t="str">
        <f t="shared" si="139"/>
        <v/>
      </c>
      <c r="Q291" s="43" t="str">
        <f t="shared" si="139"/>
        <v/>
      </c>
      <c r="R291" s="43" t="str">
        <f t="shared" si="139"/>
        <v/>
      </c>
      <c r="S291" s="43" t="str">
        <f t="shared" si="139"/>
        <v/>
      </c>
      <c r="T291" s="43" t="str">
        <f t="shared" si="139"/>
        <v/>
      </c>
      <c r="U291" s="43" t="str">
        <f t="shared" si="139"/>
        <v/>
      </c>
      <c r="V291" s="43" t="str">
        <f t="shared" si="139"/>
        <v/>
      </c>
      <c r="W291" s="43" t="str">
        <f t="shared" si="139"/>
        <v/>
      </c>
      <c r="X291" s="43" t="str">
        <f t="shared" si="139"/>
        <v/>
      </c>
      <c r="Y291" s="43" t="str">
        <f t="shared" si="139"/>
        <v/>
      </c>
      <c r="Z291" s="43" t="str">
        <f t="shared" si="139"/>
        <v/>
      </c>
      <c r="AA291" s="43" t="str">
        <f t="shared" si="139"/>
        <v/>
      </c>
      <c r="AB291" s="43" t="str">
        <f t="shared" si="139"/>
        <v/>
      </c>
      <c r="AC291" s="43" t="str">
        <f t="shared" si="139"/>
        <v/>
      </c>
      <c r="AD291" s="43" t="str">
        <f t="shared" si="139"/>
        <v/>
      </c>
      <c r="AE291" s="43" t="str">
        <f t="shared" si="139"/>
        <v/>
      </c>
      <c r="AF291" s="43" t="str">
        <f t="shared" si="139"/>
        <v/>
      </c>
      <c r="AG291" s="43" t="str">
        <f t="shared" si="139"/>
        <v/>
      </c>
      <c r="AH291" s="43"/>
      <c r="AI291" s="43"/>
      <c r="AJ291" s="71"/>
      <c r="AK291" s="162"/>
      <c r="AL291" s="156"/>
      <c r="AM291" s="127"/>
      <c r="AN291" s="130"/>
      <c r="AO291" s="133"/>
      <c r="AP291" s="136"/>
      <c r="AQ291" s="136"/>
      <c r="AR291" s="124"/>
      <c r="AS291" s="124"/>
      <c r="AT291" s="124"/>
      <c r="AU291" s="124"/>
      <c r="AV291" s="124"/>
      <c r="AW291" s="124"/>
      <c r="AX291" s="124"/>
      <c r="AY291" s="95"/>
      <c r="AZ291" s="95"/>
      <c r="BA291" s="98"/>
    </row>
    <row r="292" spans="1:53" ht="13.5" customHeight="1" thickBot="1" x14ac:dyDescent="0.3">
      <c r="A292" s="142"/>
      <c r="B292" s="145"/>
      <c r="C292" s="148"/>
      <c r="D292" s="151"/>
      <c r="E292" s="52"/>
      <c r="F292" s="47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9"/>
      <c r="AK292" s="163"/>
      <c r="AL292" s="157"/>
      <c r="AM292" s="128"/>
      <c r="AN292" s="131"/>
      <c r="AO292" s="134"/>
      <c r="AP292" s="137"/>
      <c r="AQ292" s="137"/>
      <c r="AR292" s="125"/>
      <c r="AS292" s="125"/>
      <c r="AT292" s="125"/>
      <c r="AU292" s="125"/>
      <c r="AV292" s="125"/>
      <c r="AW292" s="125"/>
      <c r="AX292" s="125"/>
      <c r="AY292" s="96"/>
      <c r="AZ292" s="96"/>
      <c r="BA292" s="99"/>
    </row>
    <row r="293" spans="1:53" ht="12.75" customHeight="1" x14ac:dyDescent="0.25">
      <c r="A293" s="140">
        <v>71</v>
      </c>
      <c r="B293" s="143" t="str">
        <f>IFERROR(VLOOKUP($C293,[1]Списки!$A$1:$C$3999,2,0),"")</f>
        <v/>
      </c>
      <c r="C293" s="146"/>
      <c r="D293" s="149" t="str">
        <f>IFERROR(VLOOKUP($C293,[1]Списки!$A$1:$C$3999,3,0),"")</f>
        <v/>
      </c>
      <c r="E293" s="50"/>
      <c r="F293" s="34" t="str">
        <f>VLOOKUP(F$11,[1]Графік!$A$5:$C$32,3,0)</f>
        <v>Р</v>
      </c>
      <c r="G293" s="65" t="str">
        <f>VLOOKUP(G$11,[1]Графік!$A$5:$C$32,3,0)</f>
        <v>Р</v>
      </c>
      <c r="H293" s="65" t="str">
        <f>VLOOKUP(H$11,[1]Графік!$A$5:$C$32,3,0)</f>
        <v>ВВ</v>
      </c>
      <c r="I293" s="65" t="str">
        <f>VLOOKUP(I$11,[1]Графік!$A$5:$C$32,3,0)</f>
        <v>ВВ</v>
      </c>
      <c r="J293" s="65" t="str">
        <f>VLOOKUP(J$11,[1]Графік!$A$5:$C$32,3,0)</f>
        <v>Р</v>
      </c>
      <c r="K293" s="65" t="str">
        <f>VLOOKUP(K$11,[1]Графік!$A$5:$C$32,3,0)</f>
        <v>Р</v>
      </c>
      <c r="L293" s="65" t="str">
        <f>VLOOKUP(L$11,[1]Графік!$A$5:$C$32,3,0)</f>
        <v>Р</v>
      </c>
      <c r="M293" s="65" t="str">
        <f>VLOOKUP(M$11,[1]Графік!$A$5:$C$32,3,0)</f>
        <v>Р</v>
      </c>
      <c r="N293" s="65" t="str">
        <f>VLOOKUP(N$11,[1]Графік!$A$5:$C$32,3,0)</f>
        <v>ВВ</v>
      </c>
      <c r="O293" s="65" t="str">
        <f>VLOOKUP(O$11,[1]Графік!$A$5:$C$32,3,0)</f>
        <v>ВВ</v>
      </c>
      <c r="P293" s="65" t="str">
        <f>VLOOKUP(P$11,[1]Графік!$A$5:$C$32,3,0)</f>
        <v>Р</v>
      </c>
      <c r="Q293" s="65" t="str">
        <f>VLOOKUP(Q$11,[1]Графік!$A$5:$C$32,3,0)</f>
        <v>Р</v>
      </c>
      <c r="R293" s="65" t="str">
        <f>VLOOKUP(R$11,[1]Графік!$A$5:$C$32,3,0)</f>
        <v>Р</v>
      </c>
      <c r="S293" s="65" t="str">
        <f>VLOOKUP(S$11,[1]Графік!$A$5:$C$32,3,0)</f>
        <v>Р</v>
      </c>
      <c r="T293" s="65" t="str">
        <f>VLOOKUP(T$11,[1]Графік!$A$5:$C$32,3,0)</f>
        <v>ВВ</v>
      </c>
      <c r="U293" s="65" t="str">
        <f>VLOOKUP(U$11,[1]Графік!$A$5:$C$32,3,0)</f>
        <v>ВВ</v>
      </c>
      <c r="V293" s="65" t="str">
        <f>VLOOKUP(V$11,[1]Графік!$A$5:$C$32,3,0)</f>
        <v>Р</v>
      </c>
      <c r="W293" s="65" t="str">
        <f>VLOOKUP(W$11,[1]Графік!$A$5:$C$32,3,0)</f>
        <v>Р</v>
      </c>
      <c r="X293" s="65" t="str">
        <f>VLOOKUP(X$11,[1]Графік!$A$5:$C$32,3,0)</f>
        <v>Р</v>
      </c>
      <c r="Y293" s="65" t="str">
        <f>VLOOKUP(Y$11,[1]Графік!$A$5:$C$32,3,0)</f>
        <v>Р</v>
      </c>
      <c r="Z293" s="65" t="str">
        <f>VLOOKUP(Z$11,[1]Графік!$A$5:$C$32,3,0)</f>
        <v>ВВ</v>
      </c>
      <c r="AA293" s="65" t="str">
        <f>VLOOKUP(AA$11,[1]Графік!$A$5:$C$32,3,0)</f>
        <v>ВВ</v>
      </c>
      <c r="AB293" s="65" t="str">
        <f>VLOOKUP(AB$11,[1]Графік!$A$5:$C$32,3,0)</f>
        <v>Р</v>
      </c>
      <c r="AC293" s="65" t="str">
        <f>VLOOKUP(AC$11,[1]Графік!$A$5:$C$32,3,0)</f>
        <v>Р</v>
      </c>
      <c r="AD293" s="65" t="str">
        <f>VLOOKUP(AD$11,[1]Графік!$A$5:$C$32,3,0)</f>
        <v>Р</v>
      </c>
      <c r="AE293" s="65" t="str">
        <f>VLOOKUP(AE$11,[1]Графік!$A$5:$C$32,3,0)</f>
        <v>Р</v>
      </c>
      <c r="AF293" s="65" t="str">
        <f>VLOOKUP(AF$11,[1]Графік!$A$5:$C$32,3,0)</f>
        <v>ВВ</v>
      </c>
      <c r="AG293" s="65" t="str">
        <f>VLOOKUP(AG$11,[1]Графік!$A$5:$C$32,3,0)</f>
        <v>ВВ</v>
      </c>
      <c r="AH293" s="65"/>
      <c r="AI293" s="65"/>
      <c r="AJ293" s="66"/>
      <c r="AK293" s="162">
        <f ca="1">SUMIF($F293:$AJ296,"Р",$F294:$AJ294)</f>
        <v>144</v>
      </c>
      <c r="AL293" s="156">
        <f ca="1">SUMIF($F295:$AJ296,"НУ",$F296:$AJ296)</f>
        <v>0</v>
      </c>
      <c r="AM293" s="127">
        <f ca="1">SUMIF(F293:AJ296,"РВ",F294:AJ294)</f>
        <v>0</v>
      </c>
      <c r="AN293" s="130">
        <f ca="1">AK293+AL293+AM293</f>
        <v>144</v>
      </c>
      <c r="AO293" s="133">
        <f ca="1">AK293/8</f>
        <v>18</v>
      </c>
      <c r="AP293" s="136">
        <f>COUNTIF($F293:$AJ296,"=ВВ")</f>
        <v>10</v>
      </c>
      <c r="AQ293" s="136">
        <f>COUNTIF($F293:$AJ296,"=В")</f>
        <v>0</v>
      </c>
      <c r="AR293" s="124">
        <f>COUNTIF($F293:$AJ296,"=НА")</f>
        <v>0</v>
      </c>
      <c r="AS293" s="124">
        <f>COUNTIF(F293:AJ296,"=ТН")</f>
        <v>0</v>
      </c>
      <c r="AT293" s="124">
        <f>COUNTIF($F293:$AJ296,"=ВД")</f>
        <v>0</v>
      </c>
      <c r="AU293" s="124">
        <f>COUNTIF($F293:$AJ296,"=ВП")</f>
        <v>0</v>
      </c>
      <c r="AV293" s="124">
        <f>COUNTIF($F293:$AJ296,"=ДД")</f>
        <v>0</v>
      </c>
      <c r="AW293" s="124">
        <f>COUNTIF($F293:$AJ296,"=П")</f>
        <v>0</v>
      </c>
      <c r="AX293" s="124">
        <f>COUNTIF($F293:$AJ296,"=ПР")</f>
        <v>0</v>
      </c>
      <c r="AY293" s="95">
        <f>COUNTIF($F293:$AJ296,"=І")</f>
        <v>0</v>
      </c>
      <c r="AZ293" s="95">
        <f>COUNTIF($F293:$AJ296,"=НЗ")</f>
        <v>0</v>
      </c>
      <c r="BA293" s="97" t="str">
        <f>IF(C293&gt;1,[1]Графік!$D$36,"")</f>
        <v/>
      </c>
    </row>
    <row r="294" spans="1:53" ht="12.75" customHeight="1" x14ac:dyDescent="0.25">
      <c r="A294" s="141"/>
      <c r="B294" s="144"/>
      <c r="C294" s="147"/>
      <c r="D294" s="150"/>
      <c r="E294" s="51"/>
      <c r="F294" s="38">
        <f t="shared" ref="F294:AG294" si="140">IF(F293="Р",8,"")</f>
        <v>8</v>
      </c>
      <c r="G294" s="39">
        <f t="shared" si="140"/>
        <v>8</v>
      </c>
      <c r="H294" s="70" t="str">
        <f t="shared" si="140"/>
        <v/>
      </c>
      <c r="I294" s="70" t="str">
        <f t="shared" si="140"/>
        <v/>
      </c>
      <c r="J294" s="70">
        <f t="shared" si="140"/>
        <v>8</v>
      </c>
      <c r="K294" s="70">
        <f t="shared" si="140"/>
        <v>8</v>
      </c>
      <c r="L294" s="70">
        <f t="shared" si="140"/>
        <v>8</v>
      </c>
      <c r="M294" s="70">
        <f t="shared" si="140"/>
        <v>8</v>
      </c>
      <c r="N294" s="70" t="str">
        <f t="shared" si="140"/>
        <v/>
      </c>
      <c r="O294" s="70" t="str">
        <f t="shared" si="140"/>
        <v/>
      </c>
      <c r="P294" s="70">
        <f t="shared" si="140"/>
        <v>8</v>
      </c>
      <c r="Q294" s="70">
        <f t="shared" si="140"/>
        <v>8</v>
      </c>
      <c r="R294" s="70">
        <f t="shared" si="140"/>
        <v>8</v>
      </c>
      <c r="S294" s="70">
        <f t="shared" si="140"/>
        <v>8</v>
      </c>
      <c r="T294" s="70" t="str">
        <f t="shared" si="140"/>
        <v/>
      </c>
      <c r="U294" s="70" t="str">
        <f t="shared" si="140"/>
        <v/>
      </c>
      <c r="V294" s="70">
        <f t="shared" si="140"/>
        <v>8</v>
      </c>
      <c r="W294" s="70">
        <f t="shared" si="140"/>
        <v>8</v>
      </c>
      <c r="X294" s="70">
        <f t="shared" si="140"/>
        <v>8</v>
      </c>
      <c r="Y294" s="70">
        <f t="shared" si="140"/>
        <v>8</v>
      </c>
      <c r="Z294" s="70" t="str">
        <f t="shared" si="140"/>
        <v/>
      </c>
      <c r="AA294" s="70" t="str">
        <f t="shared" si="140"/>
        <v/>
      </c>
      <c r="AB294" s="70">
        <f t="shared" si="140"/>
        <v>8</v>
      </c>
      <c r="AC294" s="70">
        <f t="shared" si="140"/>
        <v>8</v>
      </c>
      <c r="AD294" s="70">
        <f t="shared" si="140"/>
        <v>8</v>
      </c>
      <c r="AE294" s="70">
        <f t="shared" si="140"/>
        <v>8</v>
      </c>
      <c r="AF294" s="70" t="str">
        <f t="shared" si="140"/>
        <v/>
      </c>
      <c r="AG294" s="70" t="str">
        <f t="shared" si="140"/>
        <v/>
      </c>
      <c r="AH294" s="39"/>
      <c r="AI294" s="39"/>
      <c r="AJ294" s="40"/>
      <c r="AK294" s="162"/>
      <c r="AL294" s="156"/>
      <c r="AM294" s="127"/>
      <c r="AN294" s="130"/>
      <c r="AO294" s="133"/>
      <c r="AP294" s="136"/>
      <c r="AQ294" s="136"/>
      <c r="AR294" s="124"/>
      <c r="AS294" s="124"/>
      <c r="AT294" s="124"/>
      <c r="AU294" s="124"/>
      <c r="AV294" s="124"/>
      <c r="AW294" s="124"/>
      <c r="AX294" s="124"/>
      <c r="AY294" s="95"/>
      <c r="AZ294" s="95"/>
      <c r="BA294" s="98"/>
    </row>
    <row r="295" spans="1:53" ht="12.75" customHeight="1" x14ac:dyDescent="0.25">
      <c r="A295" s="141"/>
      <c r="B295" s="144"/>
      <c r="C295" s="147"/>
      <c r="D295" s="150"/>
      <c r="E295" s="51"/>
      <c r="F295" s="43" t="str">
        <f t="shared" ref="F295:AG295" si="141">IF(F296&gt;0,"НУ","")</f>
        <v/>
      </c>
      <c r="G295" s="43" t="str">
        <f t="shared" si="141"/>
        <v/>
      </c>
      <c r="H295" s="43" t="str">
        <f t="shared" si="141"/>
        <v/>
      </c>
      <c r="I295" s="43" t="str">
        <f t="shared" si="141"/>
        <v/>
      </c>
      <c r="J295" s="43" t="str">
        <f t="shared" si="141"/>
        <v/>
      </c>
      <c r="K295" s="43" t="str">
        <f t="shared" si="141"/>
        <v/>
      </c>
      <c r="L295" s="43" t="str">
        <f t="shared" si="141"/>
        <v/>
      </c>
      <c r="M295" s="43" t="str">
        <f t="shared" si="141"/>
        <v/>
      </c>
      <c r="N295" s="43" t="str">
        <f t="shared" si="141"/>
        <v/>
      </c>
      <c r="O295" s="43" t="str">
        <f t="shared" si="141"/>
        <v/>
      </c>
      <c r="P295" s="43" t="str">
        <f t="shared" si="141"/>
        <v/>
      </c>
      <c r="Q295" s="43" t="str">
        <f t="shared" si="141"/>
        <v/>
      </c>
      <c r="R295" s="43" t="str">
        <f t="shared" si="141"/>
        <v/>
      </c>
      <c r="S295" s="43" t="str">
        <f t="shared" si="141"/>
        <v/>
      </c>
      <c r="T295" s="43" t="str">
        <f t="shared" si="141"/>
        <v/>
      </c>
      <c r="U295" s="43" t="str">
        <f t="shared" si="141"/>
        <v/>
      </c>
      <c r="V295" s="43" t="str">
        <f t="shared" si="141"/>
        <v/>
      </c>
      <c r="W295" s="43" t="str">
        <f t="shared" si="141"/>
        <v/>
      </c>
      <c r="X295" s="43" t="str">
        <f t="shared" si="141"/>
        <v/>
      </c>
      <c r="Y295" s="43" t="str">
        <f t="shared" si="141"/>
        <v/>
      </c>
      <c r="Z295" s="43" t="str">
        <f t="shared" si="141"/>
        <v/>
      </c>
      <c r="AA295" s="43" t="str">
        <f t="shared" si="141"/>
        <v/>
      </c>
      <c r="AB295" s="43" t="str">
        <f t="shared" si="141"/>
        <v/>
      </c>
      <c r="AC295" s="43" t="str">
        <f t="shared" si="141"/>
        <v/>
      </c>
      <c r="AD295" s="43" t="str">
        <f t="shared" si="141"/>
        <v/>
      </c>
      <c r="AE295" s="43" t="str">
        <f t="shared" si="141"/>
        <v/>
      </c>
      <c r="AF295" s="43" t="str">
        <f t="shared" si="141"/>
        <v/>
      </c>
      <c r="AG295" s="43" t="str">
        <f t="shared" si="141"/>
        <v/>
      </c>
      <c r="AH295" s="43"/>
      <c r="AI295" s="43"/>
      <c r="AJ295" s="71"/>
      <c r="AK295" s="162"/>
      <c r="AL295" s="156"/>
      <c r="AM295" s="127"/>
      <c r="AN295" s="130"/>
      <c r="AO295" s="133"/>
      <c r="AP295" s="136"/>
      <c r="AQ295" s="136"/>
      <c r="AR295" s="124"/>
      <c r="AS295" s="124"/>
      <c r="AT295" s="124"/>
      <c r="AU295" s="124"/>
      <c r="AV295" s="124"/>
      <c r="AW295" s="124"/>
      <c r="AX295" s="124"/>
      <c r="AY295" s="95"/>
      <c r="AZ295" s="95"/>
      <c r="BA295" s="98"/>
    </row>
    <row r="296" spans="1:53" ht="13.5" customHeight="1" thickBot="1" x14ac:dyDescent="0.3">
      <c r="A296" s="142"/>
      <c r="B296" s="145"/>
      <c r="C296" s="148"/>
      <c r="D296" s="151"/>
      <c r="E296" s="52"/>
      <c r="F296" s="47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9"/>
      <c r="AK296" s="163"/>
      <c r="AL296" s="157"/>
      <c r="AM296" s="128"/>
      <c r="AN296" s="131"/>
      <c r="AO296" s="134"/>
      <c r="AP296" s="137"/>
      <c r="AQ296" s="137"/>
      <c r="AR296" s="125"/>
      <c r="AS296" s="125"/>
      <c r="AT296" s="125"/>
      <c r="AU296" s="125"/>
      <c r="AV296" s="125"/>
      <c r="AW296" s="125"/>
      <c r="AX296" s="125"/>
      <c r="AY296" s="96"/>
      <c r="AZ296" s="96"/>
      <c r="BA296" s="99"/>
    </row>
    <row r="297" spans="1:53" ht="12.75" customHeight="1" x14ac:dyDescent="0.25">
      <c r="A297" s="140">
        <v>72</v>
      </c>
      <c r="B297" s="143" t="str">
        <f>IFERROR(VLOOKUP($C297,[1]Списки!$A$1:$C$3999,2,0),"")</f>
        <v/>
      </c>
      <c r="C297" s="146"/>
      <c r="D297" s="149" t="str">
        <f>IFERROR(VLOOKUP($C297,[1]Списки!$A$1:$C$3999,3,0),"")</f>
        <v/>
      </c>
      <c r="E297" s="50"/>
      <c r="F297" s="34" t="str">
        <f>VLOOKUP(F$11,[1]Графік!$A$5:$C$32,3,0)</f>
        <v>Р</v>
      </c>
      <c r="G297" s="65" t="str">
        <f>VLOOKUP(G$11,[1]Графік!$A$5:$C$32,3,0)</f>
        <v>Р</v>
      </c>
      <c r="H297" s="65" t="str">
        <f>VLOOKUP(H$11,[1]Графік!$A$5:$C$32,3,0)</f>
        <v>ВВ</v>
      </c>
      <c r="I297" s="65" t="str">
        <f>VLOOKUP(I$11,[1]Графік!$A$5:$C$32,3,0)</f>
        <v>ВВ</v>
      </c>
      <c r="J297" s="65" t="str">
        <f>VLOOKUP(J$11,[1]Графік!$A$5:$C$32,3,0)</f>
        <v>Р</v>
      </c>
      <c r="K297" s="65" t="str">
        <f>VLOOKUP(K$11,[1]Графік!$A$5:$C$32,3,0)</f>
        <v>Р</v>
      </c>
      <c r="L297" s="65" t="str">
        <f>VLOOKUP(L$11,[1]Графік!$A$5:$C$32,3,0)</f>
        <v>Р</v>
      </c>
      <c r="M297" s="65" t="str">
        <f>VLOOKUP(M$11,[1]Графік!$A$5:$C$32,3,0)</f>
        <v>Р</v>
      </c>
      <c r="N297" s="65" t="str">
        <f>VLOOKUP(N$11,[1]Графік!$A$5:$C$32,3,0)</f>
        <v>ВВ</v>
      </c>
      <c r="O297" s="65" t="str">
        <f>VLOOKUP(O$11,[1]Графік!$A$5:$C$32,3,0)</f>
        <v>ВВ</v>
      </c>
      <c r="P297" s="65" t="str">
        <f>VLOOKUP(P$11,[1]Графік!$A$5:$C$32,3,0)</f>
        <v>Р</v>
      </c>
      <c r="Q297" s="65" t="str">
        <f>VLOOKUP(Q$11,[1]Графік!$A$5:$C$32,3,0)</f>
        <v>Р</v>
      </c>
      <c r="R297" s="65" t="str">
        <f>VLOOKUP(R$11,[1]Графік!$A$5:$C$32,3,0)</f>
        <v>Р</v>
      </c>
      <c r="S297" s="65" t="str">
        <f>VLOOKUP(S$11,[1]Графік!$A$5:$C$32,3,0)</f>
        <v>Р</v>
      </c>
      <c r="T297" s="65" t="str">
        <f>VLOOKUP(T$11,[1]Графік!$A$5:$C$32,3,0)</f>
        <v>ВВ</v>
      </c>
      <c r="U297" s="65" t="str">
        <f>VLOOKUP(U$11,[1]Графік!$A$5:$C$32,3,0)</f>
        <v>ВВ</v>
      </c>
      <c r="V297" s="65" t="str">
        <f>VLOOKUP(V$11,[1]Графік!$A$5:$C$32,3,0)</f>
        <v>Р</v>
      </c>
      <c r="W297" s="65" t="str">
        <f>VLOOKUP(W$11,[1]Графік!$A$5:$C$32,3,0)</f>
        <v>Р</v>
      </c>
      <c r="X297" s="65" t="str">
        <f>VLOOKUP(X$11,[1]Графік!$A$5:$C$32,3,0)</f>
        <v>Р</v>
      </c>
      <c r="Y297" s="65" t="str">
        <f>VLOOKUP(Y$11,[1]Графік!$A$5:$C$32,3,0)</f>
        <v>Р</v>
      </c>
      <c r="Z297" s="65" t="str">
        <f>VLOOKUP(Z$11,[1]Графік!$A$5:$C$32,3,0)</f>
        <v>ВВ</v>
      </c>
      <c r="AA297" s="65" t="str">
        <f>VLOOKUP(AA$11,[1]Графік!$A$5:$C$32,3,0)</f>
        <v>ВВ</v>
      </c>
      <c r="AB297" s="65" t="str">
        <f>VLOOKUP(AB$11,[1]Графік!$A$5:$C$32,3,0)</f>
        <v>Р</v>
      </c>
      <c r="AC297" s="65" t="str">
        <f>VLOOKUP(AC$11,[1]Графік!$A$5:$C$32,3,0)</f>
        <v>Р</v>
      </c>
      <c r="AD297" s="65" t="str">
        <f>VLOOKUP(AD$11,[1]Графік!$A$5:$C$32,3,0)</f>
        <v>Р</v>
      </c>
      <c r="AE297" s="65" t="str">
        <f>VLOOKUP(AE$11,[1]Графік!$A$5:$C$32,3,0)</f>
        <v>Р</v>
      </c>
      <c r="AF297" s="65" t="str">
        <f>VLOOKUP(AF$11,[1]Графік!$A$5:$C$32,3,0)</f>
        <v>ВВ</v>
      </c>
      <c r="AG297" s="65" t="str">
        <f>VLOOKUP(AG$11,[1]Графік!$A$5:$C$32,3,0)</f>
        <v>ВВ</v>
      </c>
      <c r="AH297" s="65"/>
      <c r="AI297" s="65"/>
      <c r="AJ297" s="66"/>
      <c r="AK297" s="162">
        <f ca="1">SUMIF($F297:$AJ300,"Р",$F298:$AJ298)</f>
        <v>144</v>
      </c>
      <c r="AL297" s="156">
        <f ca="1">SUMIF($F299:$AJ300,"НУ",$F300:$AJ300)</f>
        <v>0</v>
      </c>
      <c r="AM297" s="127">
        <f ca="1">SUMIF(F297:AJ300,"РВ",F298:AJ298)</f>
        <v>0</v>
      </c>
      <c r="AN297" s="130">
        <f ca="1">AK297+AL297+AM297</f>
        <v>144</v>
      </c>
      <c r="AO297" s="133">
        <f ca="1">AK297/8</f>
        <v>18</v>
      </c>
      <c r="AP297" s="136">
        <f>COUNTIF($F297:$AJ300,"=ВВ")</f>
        <v>10</v>
      </c>
      <c r="AQ297" s="136">
        <f>COUNTIF($F297:$AJ300,"=В")</f>
        <v>0</v>
      </c>
      <c r="AR297" s="124">
        <f>COUNTIF($F297:$AJ300,"=НА")</f>
        <v>0</v>
      </c>
      <c r="AS297" s="124">
        <f>COUNTIF(F297:AJ300,"=ТН")</f>
        <v>0</v>
      </c>
      <c r="AT297" s="124">
        <f>COUNTIF($F297:$AJ300,"=ВД")</f>
        <v>0</v>
      </c>
      <c r="AU297" s="124">
        <f>COUNTIF($F297:$AJ300,"=ВП")</f>
        <v>0</v>
      </c>
      <c r="AV297" s="124">
        <f>COUNTIF($F297:$AJ300,"=ДД")</f>
        <v>0</v>
      </c>
      <c r="AW297" s="124">
        <f>COUNTIF($F297:$AJ300,"=П")</f>
        <v>0</v>
      </c>
      <c r="AX297" s="124">
        <f>COUNTIF($F297:$AJ300,"=ПР")</f>
        <v>0</v>
      </c>
      <c r="AY297" s="95">
        <f>COUNTIF($F297:$AJ300,"=І")</f>
        <v>0</v>
      </c>
      <c r="AZ297" s="95">
        <f>COUNTIF($F297:$AJ300,"=НЗ")</f>
        <v>0</v>
      </c>
      <c r="BA297" s="97" t="str">
        <f>IF(C297&gt;1,[1]Графік!$D$36,"")</f>
        <v/>
      </c>
    </row>
    <row r="298" spans="1:53" ht="12.75" customHeight="1" x14ac:dyDescent="0.25">
      <c r="A298" s="141"/>
      <c r="B298" s="144"/>
      <c r="C298" s="147"/>
      <c r="D298" s="150"/>
      <c r="E298" s="51"/>
      <c r="F298" s="38">
        <f t="shared" ref="F298:AG298" si="142">IF(F297="Р",8,"")</f>
        <v>8</v>
      </c>
      <c r="G298" s="39">
        <f t="shared" si="142"/>
        <v>8</v>
      </c>
      <c r="H298" s="70" t="str">
        <f t="shared" si="142"/>
        <v/>
      </c>
      <c r="I298" s="70" t="str">
        <f t="shared" si="142"/>
        <v/>
      </c>
      <c r="J298" s="70">
        <f t="shared" si="142"/>
        <v>8</v>
      </c>
      <c r="K298" s="70">
        <f t="shared" si="142"/>
        <v>8</v>
      </c>
      <c r="L298" s="70">
        <f t="shared" si="142"/>
        <v>8</v>
      </c>
      <c r="M298" s="70">
        <f t="shared" si="142"/>
        <v>8</v>
      </c>
      <c r="N298" s="70" t="str">
        <f t="shared" si="142"/>
        <v/>
      </c>
      <c r="O298" s="70" t="str">
        <f t="shared" si="142"/>
        <v/>
      </c>
      <c r="P298" s="70">
        <f t="shared" si="142"/>
        <v>8</v>
      </c>
      <c r="Q298" s="70">
        <f t="shared" si="142"/>
        <v>8</v>
      </c>
      <c r="R298" s="70">
        <f t="shared" si="142"/>
        <v>8</v>
      </c>
      <c r="S298" s="70">
        <f t="shared" si="142"/>
        <v>8</v>
      </c>
      <c r="T298" s="70" t="str">
        <f t="shared" si="142"/>
        <v/>
      </c>
      <c r="U298" s="70" t="str">
        <f t="shared" si="142"/>
        <v/>
      </c>
      <c r="V298" s="70">
        <f t="shared" si="142"/>
        <v>8</v>
      </c>
      <c r="W298" s="70">
        <f t="shared" si="142"/>
        <v>8</v>
      </c>
      <c r="X298" s="70">
        <f t="shared" si="142"/>
        <v>8</v>
      </c>
      <c r="Y298" s="70">
        <f t="shared" si="142"/>
        <v>8</v>
      </c>
      <c r="Z298" s="70" t="str">
        <f t="shared" si="142"/>
        <v/>
      </c>
      <c r="AA298" s="70" t="str">
        <f t="shared" si="142"/>
        <v/>
      </c>
      <c r="AB298" s="70">
        <f t="shared" si="142"/>
        <v>8</v>
      </c>
      <c r="AC298" s="70">
        <f t="shared" si="142"/>
        <v>8</v>
      </c>
      <c r="AD298" s="70">
        <f t="shared" si="142"/>
        <v>8</v>
      </c>
      <c r="AE298" s="70">
        <f t="shared" si="142"/>
        <v>8</v>
      </c>
      <c r="AF298" s="70" t="str">
        <f t="shared" si="142"/>
        <v/>
      </c>
      <c r="AG298" s="70" t="str">
        <f t="shared" si="142"/>
        <v/>
      </c>
      <c r="AH298" s="39"/>
      <c r="AI298" s="39"/>
      <c r="AJ298" s="40"/>
      <c r="AK298" s="162"/>
      <c r="AL298" s="156"/>
      <c r="AM298" s="127"/>
      <c r="AN298" s="130"/>
      <c r="AO298" s="133"/>
      <c r="AP298" s="136"/>
      <c r="AQ298" s="136"/>
      <c r="AR298" s="124"/>
      <c r="AS298" s="124"/>
      <c r="AT298" s="124"/>
      <c r="AU298" s="124"/>
      <c r="AV298" s="124"/>
      <c r="AW298" s="124"/>
      <c r="AX298" s="124"/>
      <c r="AY298" s="95"/>
      <c r="AZ298" s="95"/>
      <c r="BA298" s="98"/>
    </row>
    <row r="299" spans="1:53" ht="12.75" customHeight="1" x14ac:dyDescent="0.25">
      <c r="A299" s="141"/>
      <c r="B299" s="144"/>
      <c r="C299" s="147"/>
      <c r="D299" s="150"/>
      <c r="E299" s="51"/>
      <c r="F299" s="43" t="str">
        <f t="shared" ref="F299:AG299" si="143">IF(F300&gt;0,"НУ","")</f>
        <v/>
      </c>
      <c r="G299" s="43" t="str">
        <f t="shared" si="143"/>
        <v/>
      </c>
      <c r="H299" s="43" t="str">
        <f t="shared" si="143"/>
        <v/>
      </c>
      <c r="I299" s="43" t="str">
        <f t="shared" si="143"/>
        <v/>
      </c>
      <c r="J299" s="43" t="str">
        <f t="shared" si="143"/>
        <v/>
      </c>
      <c r="K299" s="43" t="str">
        <f t="shared" si="143"/>
        <v/>
      </c>
      <c r="L299" s="43" t="str">
        <f t="shared" si="143"/>
        <v/>
      </c>
      <c r="M299" s="43" t="str">
        <f t="shared" si="143"/>
        <v/>
      </c>
      <c r="N299" s="43" t="str">
        <f t="shared" si="143"/>
        <v/>
      </c>
      <c r="O299" s="43" t="str">
        <f t="shared" si="143"/>
        <v/>
      </c>
      <c r="P299" s="43" t="str">
        <f t="shared" si="143"/>
        <v/>
      </c>
      <c r="Q299" s="43" t="str">
        <f t="shared" si="143"/>
        <v/>
      </c>
      <c r="R299" s="43" t="str">
        <f t="shared" si="143"/>
        <v/>
      </c>
      <c r="S299" s="43" t="str">
        <f t="shared" si="143"/>
        <v/>
      </c>
      <c r="T299" s="43" t="str">
        <f t="shared" si="143"/>
        <v/>
      </c>
      <c r="U299" s="43" t="str">
        <f t="shared" si="143"/>
        <v/>
      </c>
      <c r="V299" s="43" t="str">
        <f t="shared" si="143"/>
        <v/>
      </c>
      <c r="W299" s="43" t="str">
        <f t="shared" si="143"/>
        <v/>
      </c>
      <c r="X299" s="43" t="str">
        <f t="shared" si="143"/>
        <v/>
      </c>
      <c r="Y299" s="43" t="str">
        <f t="shared" si="143"/>
        <v/>
      </c>
      <c r="Z299" s="43" t="str">
        <f t="shared" si="143"/>
        <v/>
      </c>
      <c r="AA299" s="43" t="str">
        <f t="shared" si="143"/>
        <v/>
      </c>
      <c r="AB299" s="43" t="str">
        <f t="shared" si="143"/>
        <v/>
      </c>
      <c r="AC299" s="43" t="str">
        <f t="shared" si="143"/>
        <v/>
      </c>
      <c r="AD299" s="43" t="str">
        <f t="shared" si="143"/>
        <v/>
      </c>
      <c r="AE299" s="43" t="str">
        <f t="shared" si="143"/>
        <v/>
      </c>
      <c r="AF299" s="43" t="str">
        <f t="shared" si="143"/>
        <v/>
      </c>
      <c r="AG299" s="43" t="str">
        <f t="shared" si="143"/>
        <v/>
      </c>
      <c r="AH299" s="43"/>
      <c r="AI299" s="43"/>
      <c r="AJ299" s="71"/>
      <c r="AK299" s="162"/>
      <c r="AL299" s="156"/>
      <c r="AM299" s="127"/>
      <c r="AN299" s="130"/>
      <c r="AO299" s="133"/>
      <c r="AP299" s="136"/>
      <c r="AQ299" s="136"/>
      <c r="AR299" s="124"/>
      <c r="AS299" s="124"/>
      <c r="AT299" s="124"/>
      <c r="AU299" s="124"/>
      <c r="AV299" s="124"/>
      <c r="AW299" s="124"/>
      <c r="AX299" s="124"/>
      <c r="AY299" s="95"/>
      <c r="AZ299" s="95"/>
      <c r="BA299" s="98"/>
    </row>
    <row r="300" spans="1:53" ht="13.5" customHeight="1" thickBot="1" x14ac:dyDescent="0.3">
      <c r="A300" s="142"/>
      <c r="B300" s="145"/>
      <c r="C300" s="148"/>
      <c r="D300" s="151"/>
      <c r="E300" s="52"/>
      <c r="F300" s="47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9"/>
      <c r="AK300" s="163"/>
      <c r="AL300" s="157"/>
      <c r="AM300" s="128"/>
      <c r="AN300" s="131"/>
      <c r="AO300" s="134"/>
      <c r="AP300" s="137"/>
      <c r="AQ300" s="137"/>
      <c r="AR300" s="125"/>
      <c r="AS300" s="125"/>
      <c r="AT300" s="125"/>
      <c r="AU300" s="125"/>
      <c r="AV300" s="125"/>
      <c r="AW300" s="125"/>
      <c r="AX300" s="125"/>
      <c r="AY300" s="96"/>
      <c r="AZ300" s="96"/>
      <c r="BA300" s="99"/>
    </row>
    <row r="301" spans="1:53" ht="12.75" customHeight="1" x14ac:dyDescent="0.25">
      <c r="A301" s="140">
        <v>73</v>
      </c>
      <c r="B301" s="143" t="str">
        <f>IFERROR(VLOOKUP($C301,[1]Списки!$A$1:$C$3999,2,0),"")</f>
        <v/>
      </c>
      <c r="C301" s="146"/>
      <c r="D301" s="149" t="str">
        <f>IFERROR(VLOOKUP($C301,[1]Списки!$A$1:$C$3999,3,0),"")</f>
        <v/>
      </c>
      <c r="E301" s="50"/>
      <c r="F301" s="34" t="str">
        <f>VLOOKUP(F$11,[1]Графік!$A$5:$C$32,3,0)</f>
        <v>Р</v>
      </c>
      <c r="G301" s="65" t="str">
        <f>VLOOKUP(G$11,[1]Графік!$A$5:$C$32,3,0)</f>
        <v>Р</v>
      </c>
      <c r="H301" s="65" t="str">
        <f>VLOOKUP(H$11,[1]Графік!$A$5:$C$32,3,0)</f>
        <v>ВВ</v>
      </c>
      <c r="I301" s="65" t="str">
        <f>VLOOKUP(I$11,[1]Графік!$A$5:$C$32,3,0)</f>
        <v>ВВ</v>
      </c>
      <c r="J301" s="65" t="str">
        <f>VLOOKUP(J$11,[1]Графік!$A$5:$C$32,3,0)</f>
        <v>Р</v>
      </c>
      <c r="K301" s="65" t="str">
        <f>VLOOKUP(K$11,[1]Графік!$A$5:$C$32,3,0)</f>
        <v>Р</v>
      </c>
      <c r="L301" s="65" t="str">
        <f>VLOOKUP(L$11,[1]Графік!$A$5:$C$32,3,0)</f>
        <v>Р</v>
      </c>
      <c r="M301" s="65" t="str">
        <f>VLOOKUP(M$11,[1]Графік!$A$5:$C$32,3,0)</f>
        <v>Р</v>
      </c>
      <c r="N301" s="65" t="str">
        <f>VLOOKUP(N$11,[1]Графік!$A$5:$C$32,3,0)</f>
        <v>ВВ</v>
      </c>
      <c r="O301" s="65" t="str">
        <f>VLOOKUP(O$11,[1]Графік!$A$5:$C$32,3,0)</f>
        <v>ВВ</v>
      </c>
      <c r="P301" s="65" t="str">
        <f>VLOOKUP(P$11,[1]Графік!$A$5:$C$32,3,0)</f>
        <v>Р</v>
      </c>
      <c r="Q301" s="65" t="str">
        <f>VLOOKUP(Q$11,[1]Графік!$A$5:$C$32,3,0)</f>
        <v>Р</v>
      </c>
      <c r="R301" s="65" t="str">
        <f>VLOOKUP(R$11,[1]Графік!$A$5:$C$32,3,0)</f>
        <v>Р</v>
      </c>
      <c r="S301" s="65" t="str">
        <f>VLOOKUP(S$11,[1]Графік!$A$5:$C$32,3,0)</f>
        <v>Р</v>
      </c>
      <c r="T301" s="65" t="str">
        <f>VLOOKUP(T$11,[1]Графік!$A$5:$C$32,3,0)</f>
        <v>ВВ</v>
      </c>
      <c r="U301" s="65" t="str">
        <f>VLOOKUP(U$11,[1]Графік!$A$5:$C$32,3,0)</f>
        <v>ВВ</v>
      </c>
      <c r="V301" s="65" t="str">
        <f>VLOOKUP(V$11,[1]Графік!$A$5:$C$32,3,0)</f>
        <v>Р</v>
      </c>
      <c r="W301" s="65" t="str">
        <f>VLOOKUP(W$11,[1]Графік!$A$5:$C$32,3,0)</f>
        <v>Р</v>
      </c>
      <c r="X301" s="65" t="str">
        <f>VLOOKUP(X$11,[1]Графік!$A$5:$C$32,3,0)</f>
        <v>Р</v>
      </c>
      <c r="Y301" s="65" t="str">
        <f>VLOOKUP(Y$11,[1]Графік!$A$5:$C$32,3,0)</f>
        <v>Р</v>
      </c>
      <c r="Z301" s="65" t="str">
        <f>VLOOKUP(Z$11,[1]Графік!$A$5:$C$32,3,0)</f>
        <v>ВВ</v>
      </c>
      <c r="AA301" s="65" t="str">
        <f>VLOOKUP(AA$11,[1]Графік!$A$5:$C$32,3,0)</f>
        <v>ВВ</v>
      </c>
      <c r="AB301" s="65" t="str">
        <f>VLOOKUP(AB$11,[1]Графік!$A$5:$C$32,3,0)</f>
        <v>Р</v>
      </c>
      <c r="AC301" s="65" t="str">
        <f>VLOOKUP(AC$11,[1]Графік!$A$5:$C$32,3,0)</f>
        <v>Р</v>
      </c>
      <c r="AD301" s="65" t="str">
        <f>VLOOKUP(AD$11,[1]Графік!$A$5:$C$32,3,0)</f>
        <v>Р</v>
      </c>
      <c r="AE301" s="65" t="str">
        <f>VLOOKUP(AE$11,[1]Графік!$A$5:$C$32,3,0)</f>
        <v>Р</v>
      </c>
      <c r="AF301" s="65" t="str">
        <f>VLOOKUP(AF$11,[1]Графік!$A$5:$C$32,3,0)</f>
        <v>ВВ</v>
      </c>
      <c r="AG301" s="65" t="str">
        <f>VLOOKUP(AG$11,[1]Графік!$A$5:$C$32,3,0)</f>
        <v>ВВ</v>
      </c>
      <c r="AH301" s="65"/>
      <c r="AI301" s="65"/>
      <c r="AJ301" s="66"/>
      <c r="AK301" s="162">
        <f ca="1">SUMIF($F301:$AJ304,"Р",$F302:$AJ302)</f>
        <v>144</v>
      </c>
      <c r="AL301" s="156">
        <f ca="1">SUMIF($F303:$AJ304,"НУ",$F304:$AJ304)</f>
        <v>0</v>
      </c>
      <c r="AM301" s="127">
        <f ca="1">SUMIF(F301:AJ304,"РВ",F302:AJ302)</f>
        <v>0</v>
      </c>
      <c r="AN301" s="130">
        <f ca="1">AK301+AL301+AM301</f>
        <v>144</v>
      </c>
      <c r="AO301" s="133">
        <f ca="1">AK301/8</f>
        <v>18</v>
      </c>
      <c r="AP301" s="136">
        <f>COUNTIF($F301:$AJ304,"=ВВ")</f>
        <v>10</v>
      </c>
      <c r="AQ301" s="136">
        <f>COUNTIF($F301:$AJ304,"=В")</f>
        <v>0</v>
      </c>
      <c r="AR301" s="124">
        <f>COUNTIF($F301:$AJ304,"=НА")</f>
        <v>0</v>
      </c>
      <c r="AS301" s="124">
        <f>COUNTIF(F301:AJ304,"=ТН")</f>
        <v>0</v>
      </c>
      <c r="AT301" s="124">
        <f>COUNTIF($F301:$AJ304,"=ВД")</f>
        <v>0</v>
      </c>
      <c r="AU301" s="124">
        <f>COUNTIF($F301:$AJ304,"=ВП")</f>
        <v>0</v>
      </c>
      <c r="AV301" s="124">
        <f>COUNTIF($F301:$AJ304,"=ДД")</f>
        <v>0</v>
      </c>
      <c r="AW301" s="124">
        <f>COUNTIF($F301:$AJ304,"=П")</f>
        <v>0</v>
      </c>
      <c r="AX301" s="124">
        <f>COUNTIF($F301:$AJ304,"=ПР")</f>
        <v>0</v>
      </c>
      <c r="AY301" s="95">
        <f>COUNTIF($F301:$AJ304,"=І")</f>
        <v>0</v>
      </c>
      <c r="AZ301" s="95">
        <f>COUNTIF($F301:$AJ304,"=НЗ")</f>
        <v>0</v>
      </c>
      <c r="BA301" s="97" t="str">
        <f>IF(C301&gt;1,[1]Графік!$D$36,"")</f>
        <v/>
      </c>
    </row>
    <row r="302" spans="1:53" ht="12.75" customHeight="1" x14ac:dyDescent="0.25">
      <c r="A302" s="141"/>
      <c r="B302" s="144"/>
      <c r="C302" s="147"/>
      <c r="D302" s="150"/>
      <c r="E302" s="51"/>
      <c r="F302" s="38">
        <f t="shared" ref="F302:AG302" si="144">IF(F301="Р",8,"")</f>
        <v>8</v>
      </c>
      <c r="G302" s="39">
        <f t="shared" si="144"/>
        <v>8</v>
      </c>
      <c r="H302" s="70" t="str">
        <f t="shared" si="144"/>
        <v/>
      </c>
      <c r="I302" s="70" t="str">
        <f t="shared" si="144"/>
        <v/>
      </c>
      <c r="J302" s="70">
        <f t="shared" si="144"/>
        <v>8</v>
      </c>
      <c r="K302" s="70">
        <f t="shared" si="144"/>
        <v>8</v>
      </c>
      <c r="L302" s="70">
        <f t="shared" si="144"/>
        <v>8</v>
      </c>
      <c r="M302" s="70">
        <f t="shared" si="144"/>
        <v>8</v>
      </c>
      <c r="N302" s="70" t="str">
        <f t="shared" si="144"/>
        <v/>
      </c>
      <c r="O302" s="70" t="str">
        <f t="shared" si="144"/>
        <v/>
      </c>
      <c r="P302" s="70">
        <f t="shared" si="144"/>
        <v>8</v>
      </c>
      <c r="Q302" s="70">
        <f t="shared" si="144"/>
        <v>8</v>
      </c>
      <c r="R302" s="70">
        <f t="shared" si="144"/>
        <v>8</v>
      </c>
      <c r="S302" s="70">
        <f t="shared" si="144"/>
        <v>8</v>
      </c>
      <c r="T302" s="70" t="str">
        <f t="shared" si="144"/>
        <v/>
      </c>
      <c r="U302" s="70" t="str">
        <f t="shared" si="144"/>
        <v/>
      </c>
      <c r="V302" s="70">
        <f t="shared" si="144"/>
        <v>8</v>
      </c>
      <c r="W302" s="70">
        <f t="shared" si="144"/>
        <v>8</v>
      </c>
      <c r="X302" s="70">
        <f t="shared" si="144"/>
        <v>8</v>
      </c>
      <c r="Y302" s="70">
        <f t="shared" si="144"/>
        <v>8</v>
      </c>
      <c r="Z302" s="70" t="str">
        <f t="shared" si="144"/>
        <v/>
      </c>
      <c r="AA302" s="70" t="str">
        <f t="shared" si="144"/>
        <v/>
      </c>
      <c r="AB302" s="70">
        <f t="shared" si="144"/>
        <v>8</v>
      </c>
      <c r="AC302" s="70">
        <f t="shared" si="144"/>
        <v>8</v>
      </c>
      <c r="AD302" s="70">
        <f t="shared" si="144"/>
        <v>8</v>
      </c>
      <c r="AE302" s="70">
        <f t="shared" si="144"/>
        <v>8</v>
      </c>
      <c r="AF302" s="70" t="str">
        <f t="shared" si="144"/>
        <v/>
      </c>
      <c r="AG302" s="70" t="str">
        <f t="shared" si="144"/>
        <v/>
      </c>
      <c r="AH302" s="39"/>
      <c r="AI302" s="39"/>
      <c r="AJ302" s="40"/>
      <c r="AK302" s="162"/>
      <c r="AL302" s="156"/>
      <c r="AM302" s="127"/>
      <c r="AN302" s="130"/>
      <c r="AO302" s="133"/>
      <c r="AP302" s="136"/>
      <c r="AQ302" s="136"/>
      <c r="AR302" s="124"/>
      <c r="AS302" s="124"/>
      <c r="AT302" s="124"/>
      <c r="AU302" s="124"/>
      <c r="AV302" s="124"/>
      <c r="AW302" s="124"/>
      <c r="AX302" s="124"/>
      <c r="AY302" s="95"/>
      <c r="AZ302" s="95"/>
      <c r="BA302" s="98"/>
    </row>
    <row r="303" spans="1:53" ht="12.75" customHeight="1" x14ac:dyDescent="0.25">
      <c r="A303" s="141"/>
      <c r="B303" s="144"/>
      <c r="C303" s="147"/>
      <c r="D303" s="150"/>
      <c r="E303" s="51"/>
      <c r="F303" s="43" t="str">
        <f t="shared" ref="F303:AG303" si="145">IF(F304&gt;0,"НУ","")</f>
        <v/>
      </c>
      <c r="G303" s="43" t="str">
        <f t="shared" si="145"/>
        <v/>
      </c>
      <c r="H303" s="43" t="str">
        <f t="shared" si="145"/>
        <v/>
      </c>
      <c r="I303" s="43" t="str">
        <f t="shared" si="145"/>
        <v/>
      </c>
      <c r="J303" s="43" t="str">
        <f t="shared" si="145"/>
        <v/>
      </c>
      <c r="K303" s="43" t="str">
        <f t="shared" si="145"/>
        <v/>
      </c>
      <c r="L303" s="43" t="str">
        <f t="shared" si="145"/>
        <v/>
      </c>
      <c r="M303" s="43" t="str">
        <f t="shared" si="145"/>
        <v/>
      </c>
      <c r="N303" s="43" t="str">
        <f t="shared" si="145"/>
        <v/>
      </c>
      <c r="O303" s="43" t="str">
        <f t="shared" si="145"/>
        <v/>
      </c>
      <c r="P303" s="43" t="str">
        <f t="shared" si="145"/>
        <v/>
      </c>
      <c r="Q303" s="43" t="str">
        <f t="shared" si="145"/>
        <v/>
      </c>
      <c r="R303" s="43" t="str">
        <f t="shared" si="145"/>
        <v/>
      </c>
      <c r="S303" s="43" t="str">
        <f t="shared" si="145"/>
        <v/>
      </c>
      <c r="T303" s="43" t="str">
        <f t="shared" si="145"/>
        <v/>
      </c>
      <c r="U303" s="43" t="str">
        <f t="shared" si="145"/>
        <v/>
      </c>
      <c r="V303" s="43" t="str">
        <f t="shared" si="145"/>
        <v/>
      </c>
      <c r="W303" s="43" t="str">
        <f t="shared" si="145"/>
        <v/>
      </c>
      <c r="X303" s="43" t="str">
        <f t="shared" si="145"/>
        <v/>
      </c>
      <c r="Y303" s="43" t="str">
        <f t="shared" si="145"/>
        <v/>
      </c>
      <c r="Z303" s="43" t="str">
        <f t="shared" si="145"/>
        <v/>
      </c>
      <c r="AA303" s="43" t="str">
        <f t="shared" si="145"/>
        <v/>
      </c>
      <c r="AB303" s="43" t="str">
        <f t="shared" si="145"/>
        <v/>
      </c>
      <c r="AC303" s="43" t="str">
        <f t="shared" si="145"/>
        <v/>
      </c>
      <c r="AD303" s="43" t="str">
        <f t="shared" si="145"/>
        <v/>
      </c>
      <c r="AE303" s="43" t="str">
        <f t="shared" si="145"/>
        <v/>
      </c>
      <c r="AF303" s="43" t="str">
        <f t="shared" si="145"/>
        <v/>
      </c>
      <c r="AG303" s="43" t="str">
        <f t="shared" si="145"/>
        <v/>
      </c>
      <c r="AH303" s="43"/>
      <c r="AI303" s="43"/>
      <c r="AJ303" s="71"/>
      <c r="AK303" s="162"/>
      <c r="AL303" s="156"/>
      <c r="AM303" s="127"/>
      <c r="AN303" s="130"/>
      <c r="AO303" s="133"/>
      <c r="AP303" s="136"/>
      <c r="AQ303" s="136"/>
      <c r="AR303" s="124"/>
      <c r="AS303" s="124"/>
      <c r="AT303" s="124"/>
      <c r="AU303" s="124"/>
      <c r="AV303" s="124"/>
      <c r="AW303" s="124"/>
      <c r="AX303" s="124"/>
      <c r="AY303" s="95"/>
      <c r="AZ303" s="95"/>
      <c r="BA303" s="98"/>
    </row>
    <row r="304" spans="1:53" ht="13.5" customHeight="1" thickBot="1" x14ac:dyDescent="0.3">
      <c r="A304" s="142"/>
      <c r="B304" s="145"/>
      <c r="C304" s="148"/>
      <c r="D304" s="151"/>
      <c r="E304" s="52"/>
      <c r="F304" s="47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9"/>
      <c r="AK304" s="163"/>
      <c r="AL304" s="157"/>
      <c r="AM304" s="128"/>
      <c r="AN304" s="131"/>
      <c r="AO304" s="134"/>
      <c r="AP304" s="137"/>
      <c r="AQ304" s="137"/>
      <c r="AR304" s="125"/>
      <c r="AS304" s="125"/>
      <c r="AT304" s="125"/>
      <c r="AU304" s="125"/>
      <c r="AV304" s="125"/>
      <c r="AW304" s="125"/>
      <c r="AX304" s="125"/>
      <c r="AY304" s="96"/>
      <c r="AZ304" s="96"/>
      <c r="BA304" s="99"/>
    </row>
    <row r="305" spans="1:53" ht="12.75" customHeight="1" x14ac:dyDescent="0.25">
      <c r="A305" s="140">
        <v>74</v>
      </c>
      <c r="B305" s="143" t="str">
        <f>IFERROR(VLOOKUP($C305,[1]Списки!$A$1:$C$3999,2,0),"")</f>
        <v/>
      </c>
      <c r="C305" s="146"/>
      <c r="D305" s="149" t="str">
        <f>IFERROR(VLOOKUP($C305,[1]Списки!$A$1:$C$3999,3,0),"")</f>
        <v/>
      </c>
      <c r="E305" s="50"/>
      <c r="F305" s="34" t="str">
        <f>VLOOKUP(F$11,[1]Графік!$A$5:$C$32,3,0)</f>
        <v>Р</v>
      </c>
      <c r="G305" s="65" t="str">
        <f>VLOOKUP(G$11,[1]Графік!$A$5:$C$32,3,0)</f>
        <v>Р</v>
      </c>
      <c r="H305" s="65" t="str">
        <f>VLOOKUP(H$11,[1]Графік!$A$5:$C$32,3,0)</f>
        <v>ВВ</v>
      </c>
      <c r="I305" s="65" t="str">
        <f>VLOOKUP(I$11,[1]Графік!$A$5:$C$32,3,0)</f>
        <v>ВВ</v>
      </c>
      <c r="J305" s="65" t="str">
        <f>VLOOKUP(J$11,[1]Графік!$A$5:$C$32,3,0)</f>
        <v>Р</v>
      </c>
      <c r="K305" s="65" t="str">
        <f>VLOOKUP(K$11,[1]Графік!$A$5:$C$32,3,0)</f>
        <v>Р</v>
      </c>
      <c r="L305" s="65" t="str">
        <f>VLOOKUP(L$11,[1]Графік!$A$5:$C$32,3,0)</f>
        <v>Р</v>
      </c>
      <c r="M305" s="65" t="str">
        <f>VLOOKUP(M$11,[1]Графік!$A$5:$C$32,3,0)</f>
        <v>Р</v>
      </c>
      <c r="N305" s="65" t="str">
        <f>VLOOKUP(N$11,[1]Графік!$A$5:$C$32,3,0)</f>
        <v>ВВ</v>
      </c>
      <c r="O305" s="65" t="str">
        <f>VLOOKUP(O$11,[1]Графік!$A$5:$C$32,3,0)</f>
        <v>ВВ</v>
      </c>
      <c r="P305" s="65" t="str">
        <f>VLOOKUP(P$11,[1]Графік!$A$5:$C$32,3,0)</f>
        <v>Р</v>
      </c>
      <c r="Q305" s="65" t="str">
        <f>VLOOKUP(Q$11,[1]Графік!$A$5:$C$32,3,0)</f>
        <v>Р</v>
      </c>
      <c r="R305" s="65" t="str">
        <f>VLOOKUP(R$11,[1]Графік!$A$5:$C$32,3,0)</f>
        <v>Р</v>
      </c>
      <c r="S305" s="65" t="str">
        <f>VLOOKUP(S$11,[1]Графік!$A$5:$C$32,3,0)</f>
        <v>Р</v>
      </c>
      <c r="T305" s="65" t="str">
        <f>VLOOKUP(T$11,[1]Графік!$A$5:$C$32,3,0)</f>
        <v>ВВ</v>
      </c>
      <c r="U305" s="65" t="str">
        <f>VLOOKUP(U$11,[1]Графік!$A$5:$C$32,3,0)</f>
        <v>ВВ</v>
      </c>
      <c r="V305" s="65" t="str">
        <f>VLOOKUP(V$11,[1]Графік!$A$5:$C$32,3,0)</f>
        <v>Р</v>
      </c>
      <c r="W305" s="65" t="str">
        <f>VLOOKUP(W$11,[1]Графік!$A$5:$C$32,3,0)</f>
        <v>Р</v>
      </c>
      <c r="X305" s="65" t="str">
        <f>VLOOKUP(X$11,[1]Графік!$A$5:$C$32,3,0)</f>
        <v>Р</v>
      </c>
      <c r="Y305" s="65" t="str">
        <f>VLOOKUP(Y$11,[1]Графік!$A$5:$C$32,3,0)</f>
        <v>Р</v>
      </c>
      <c r="Z305" s="65" t="str">
        <f>VLOOKUP(Z$11,[1]Графік!$A$5:$C$32,3,0)</f>
        <v>ВВ</v>
      </c>
      <c r="AA305" s="65" t="str">
        <f>VLOOKUP(AA$11,[1]Графік!$A$5:$C$32,3,0)</f>
        <v>ВВ</v>
      </c>
      <c r="AB305" s="65" t="str">
        <f>VLOOKUP(AB$11,[1]Графік!$A$5:$C$32,3,0)</f>
        <v>Р</v>
      </c>
      <c r="AC305" s="65" t="str">
        <f>VLOOKUP(AC$11,[1]Графік!$A$5:$C$32,3,0)</f>
        <v>Р</v>
      </c>
      <c r="AD305" s="65" t="str">
        <f>VLOOKUP(AD$11,[1]Графік!$A$5:$C$32,3,0)</f>
        <v>Р</v>
      </c>
      <c r="AE305" s="65" t="str">
        <f>VLOOKUP(AE$11,[1]Графік!$A$5:$C$32,3,0)</f>
        <v>Р</v>
      </c>
      <c r="AF305" s="65" t="str">
        <f>VLOOKUP(AF$11,[1]Графік!$A$5:$C$32,3,0)</f>
        <v>ВВ</v>
      </c>
      <c r="AG305" s="65" t="str">
        <f>VLOOKUP(AG$11,[1]Графік!$A$5:$C$32,3,0)</f>
        <v>ВВ</v>
      </c>
      <c r="AH305" s="65"/>
      <c r="AI305" s="65"/>
      <c r="AJ305" s="66"/>
      <c r="AK305" s="162">
        <f ca="1">SUMIF($F305:$AJ308,"Р",$F306:$AJ306)</f>
        <v>144</v>
      </c>
      <c r="AL305" s="156">
        <f ca="1">SUMIF($F307:$AJ308,"НУ",$F308:$AJ308)</f>
        <v>0</v>
      </c>
      <c r="AM305" s="127">
        <f ca="1">SUMIF(F305:AJ308,"РВ",F306:AJ306)</f>
        <v>0</v>
      </c>
      <c r="AN305" s="130">
        <f ca="1">AK305+AL305+AM305</f>
        <v>144</v>
      </c>
      <c r="AO305" s="133">
        <f ca="1">AK305/8</f>
        <v>18</v>
      </c>
      <c r="AP305" s="136">
        <f>COUNTIF($F305:$AJ308,"=ВВ")</f>
        <v>10</v>
      </c>
      <c r="AQ305" s="136">
        <f>COUNTIF($F305:$AJ308,"=В")</f>
        <v>0</v>
      </c>
      <c r="AR305" s="124">
        <f>COUNTIF($F305:$AJ308,"=НА")</f>
        <v>0</v>
      </c>
      <c r="AS305" s="124">
        <f>COUNTIF(F305:AJ308,"=ТН")</f>
        <v>0</v>
      </c>
      <c r="AT305" s="124">
        <f>COUNTIF($F305:$AJ308,"=ВД")</f>
        <v>0</v>
      </c>
      <c r="AU305" s="124">
        <f>COUNTIF($F305:$AJ308,"=ВП")</f>
        <v>0</v>
      </c>
      <c r="AV305" s="124">
        <f>COUNTIF($F305:$AJ308,"=ДД")</f>
        <v>0</v>
      </c>
      <c r="AW305" s="124">
        <f>COUNTIF($F305:$AJ308,"=П")</f>
        <v>0</v>
      </c>
      <c r="AX305" s="124">
        <f>COUNTIF($F305:$AJ308,"=ПР")</f>
        <v>0</v>
      </c>
      <c r="AY305" s="95">
        <f>COUNTIF($F305:$AJ308,"=І")</f>
        <v>0</v>
      </c>
      <c r="AZ305" s="95">
        <f>COUNTIF($F305:$AJ308,"=НЗ")</f>
        <v>0</v>
      </c>
      <c r="BA305" s="97" t="str">
        <f>IF(C305&gt;1,[1]Графік!$D$36,"")</f>
        <v/>
      </c>
    </row>
    <row r="306" spans="1:53" ht="12.75" customHeight="1" x14ac:dyDescent="0.25">
      <c r="A306" s="141"/>
      <c r="B306" s="144"/>
      <c r="C306" s="147"/>
      <c r="D306" s="150"/>
      <c r="E306" s="51"/>
      <c r="F306" s="38">
        <f t="shared" ref="F306:AG306" si="146">IF(F305="Р",8,"")</f>
        <v>8</v>
      </c>
      <c r="G306" s="39">
        <f t="shared" si="146"/>
        <v>8</v>
      </c>
      <c r="H306" s="70" t="str">
        <f t="shared" si="146"/>
        <v/>
      </c>
      <c r="I306" s="70" t="str">
        <f t="shared" si="146"/>
        <v/>
      </c>
      <c r="J306" s="70">
        <f t="shared" si="146"/>
        <v>8</v>
      </c>
      <c r="K306" s="70">
        <f t="shared" si="146"/>
        <v>8</v>
      </c>
      <c r="L306" s="70">
        <f t="shared" si="146"/>
        <v>8</v>
      </c>
      <c r="M306" s="70">
        <f t="shared" si="146"/>
        <v>8</v>
      </c>
      <c r="N306" s="70" t="str">
        <f t="shared" si="146"/>
        <v/>
      </c>
      <c r="O306" s="70" t="str">
        <f t="shared" si="146"/>
        <v/>
      </c>
      <c r="P306" s="70">
        <f t="shared" si="146"/>
        <v>8</v>
      </c>
      <c r="Q306" s="70">
        <f t="shared" si="146"/>
        <v>8</v>
      </c>
      <c r="R306" s="70">
        <f t="shared" si="146"/>
        <v>8</v>
      </c>
      <c r="S306" s="70">
        <f t="shared" si="146"/>
        <v>8</v>
      </c>
      <c r="T306" s="70" t="str">
        <f t="shared" si="146"/>
        <v/>
      </c>
      <c r="U306" s="70" t="str">
        <f t="shared" si="146"/>
        <v/>
      </c>
      <c r="V306" s="70">
        <f t="shared" si="146"/>
        <v>8</v>
      </c>
      <c r="W306" s="70">
        <f t="shared" si="146"/>
        <v>8</v>
      </c>
      <c r="X306" s="70">
        <f t="shared" si="146"/>
        <v>8</v>
      </c>
      <c r="Y306" s="70">
        <f t="shared" si="146"/>
        <v>8</v>
      </c>
      <c r="Z306" s="70" t="str">
        <f t="shared" si="146"/>
        <v/>
      </c>
      <c r="AA306" s="70" t="str">
        <f t="shared" si="146"/>
        <v/>
      </c>
      <c r="AB306" s="70">
        <f t="shared" si="146"/>
        <v>8</v>
      </c>
      <c r="AC306" s="70">
        <f t="shared" si="146"/>
        <v>8</v>
      </c>
      <c r="AD306" s="70">
        <f t="shared" si="146"/>
        <v>8</v>
      </c>
      <c r="AE306" s="70">
        <f t="shared" si="146"/>
        <v>8</v>
      </c>
      <c r="AF306" s="70" t="str">
        <f t="shared" si="146"/>
        <v/>
      </c>
      <c r="AG306" s="70" t="str">
        <f t="shared" si="146"/>
        <v/>
      </c>
      <c r="AH306" s="39"/>
      <c r="AI306" s="39"/>
      <c r="AJ306" s="40"/>
      <c r="AK306" s="162"/>
      <c r="AL306" s="156"/>
      <c r="AM306" s="127"/>
      <c r="AN306" s="130"/>
      <c r="AO306" s="133"/>
      <c r="AP306" s="136"/>
      <c r="AQ306" s="136"/>
      <c r="AR306" s="124"/>
      <c r="AS306" s="124"/>
      <c r="AT306" s="124"/>
      <c r="AU306" s="124"/>
      <c r="AV306" s="124"/>
      <c r="AW306" s="124"/>
      <c r="AX306" s="124"/>
      <c r="AY306" s="95"/>
      <c r="AZ306" s="95"/>
      <c r="BA306" s="98"/>
    </row>
    <row r="307" spans="1:53" ht="12.75" customHeight="1" x14ac:dyDescent="0.25">
      <c r="A307" s="141"/>
      <c r="B307" s="144"/>
      <c r="C307" s="147"/>
      <c r="D307" s="150"/>
      <c r="E307" s="51"/>
      <c r="F307" s="43" t="str">
        <f t="shared" ref="F307:AG307" si="147">IF(F308&gt;0,"НУ","")</f>
        <v/>
      </c>
      <c r="G307" s="43" t="str">
        <f t="shared" si="147"/>
        <v/>
      </c>
      <c r="H307" s="43" t="str">
        <f t="shared" si="147"/>
        <v/>
      </c>
      <c r="I307" s="43" t="str">
        <f t="shared" si="147"/>
        <v/>
      </c>
      <c r="J307" s="43" t="str">
        <f t="shared" si="147"/>
        <v/>
      </c>
      <c r="K307" s="43" t="str">
        <f t="shared" si="147"/>
        <v/>
      </c>
      <c r="L307" s="43" t="str">
        <f t="shared" si="147"/>
        <v/>
      </c>
      <c r="M307" s="43" t="str">
        <f t="shared" si="147"/>
        <v/>
      </c>
      <c r="N307" s="43" t="str">
        <f t="shared" si="147"/>
        <v/>
      </c>
      <c r="O307" s="43" t="str">
        <f t="shared" si="147"/>
        <v/>
      </c>
      <c r="P307" s="43" t="str">
        <f t="shared" si="147"/>
        <v/>
      </c>
      <c r="Q307" s="43" t="str">
        <f t="shared" si="147"/>
        <v/>
      </c>
      <c r="R307" s="43" t="str">
        <f t="shared" si="147"/>
        <v/>
      </c>
      <c r="S307" s="43" t="str">
        <f t="shared" si="147"/>
        <v/>
      </c>
      <c r="T307" s="43" t="str">
        <f t="shared" si="147"/>
        <v/>
      </c>
      <c r="U307" s="43" t="str">
        <f t="shared" si="147"/>
        <v/>
      </c>
      <c r="V307" s="43" t="str">
        <f t="shared" si="147"/>
        <v/>
      </c>
      <c r="W307" s="43" t="str">
        <f t="shared" si="147"/>
        <v/>
      </c>
      <c r="X307" s="43" t="str">
        <f t="shared" si="147"/>
        <v/>
      </c>
      <c r="Y307" s="43" t="str">
        <f t="shared" si="147"/>
        <v/>
      </c>
      <c r="Z307" s="43" t="str">
        <f t="shared" si="147"/>
        <v/>
      </c>
      <c r="AA307" s="43" t="str">
        <f t="shared" si="147"/>
        <v/>
      </c>
      <c r="AB307" s="43" t="str">
        <f t="shared" si="147"/>
        <v/>
      </c>
      <c r="AC307" s="43" t="str">
        <f t="shared" si="147"/>
        <v/>
      </c>
      <c r="AD307" s="43" t="str">
        <f t="shared" si="147"/>
        <v/>
      </c>
      <c r="AE307" s="43" t="str">
        <f t="shared" si="147"/>
        <v/>
      </c>
      <c r="AF307" s="43" t="str">
        <f t="shared" si="147"/>
        <v/>
      </c>
      <c r="AG307" s="43" t="str">
        <f t="shared" si="147"/>
        <v/>
      </c>
      <c r="AH307" s="43"/>
      <c r="AI307" s="43"/>
      <c r="AJ307" s="71"/>
      <c r="AK307" s="162"/>
      <c r="AL307" s="156"/>
      <c r="AM307" s="127"/>
      <c r="AN307" s="130"/>
      <c r="AO307" s="133"/>
      <c r="AP307" s="136"/>
      <c r="AQ307" s="136"/>
      <c r="AR307" s="124"/>
      <c r="AS307" s="124"/>
      <c r="AT307" s="124"/>
      <c r="AU307" s="124"/>
      <c r="AV307" s="124"/>
      <c r="AW307" s="124"/>
      <c r="AX307" s="124"/>
      <c r="AY307" s="95"/>
      <c r="AZ307" s="95"/>
      <c r="BA307" s="98"/>
    </row>
    <row r="308" spans="1:53" ht="13.5" customHeight="1" thickBot="1" x14ac:dyDescent="0.3">
      <c r="A308" s="142"/>
      <c r="B308" s="145"/>
      <c r="C308" s="148"/>
      <c r="D308" s="151"/>
      <c r="E308" s="52"/>
      <c r="F308" s="47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9"/>
      <c r="AK308" s="163"/>
      <c r="AL308" s="157"/>
      <c r="AM308" s="128"/>
      <c r="AN308" s="131"/>
      <c r="AO308" s="134"/>
      <c r="AP308" s="137"/>
      <c r="AQ308" s="137"/>
      <c r="AR308" s="125"/>
      <c r="AS308" s="125"/>
      <c r="AT308" s="125"/>
      <c r="AU308" s="125"/>
      <c r="AV308" s="125"/>
      <c r="AW308" s="125"/>
      <c r="AX308" s="125"/>
      <c r="AY308" s="96"/>
      <c r="AZ308" s="96"/>
      <c r="BA308" s="99"/>
    </row>
    <row r="309" spans="1:53" ht="12.75" customHeight="1" x14ac:dyDescent="0.25">
      <c r="A309" s="140">
        <v>75</v>
      </c>
      <c r="B309" s="143" t="str">
        <f>IFERROR(VLOOKUP($C309,[1]Списки!$A$1:$C$3999,2,0),"")</f>
        <v/>
      </c>
      <c r="C309" s="146"/>
      <c r="D309" s="149" t="str">
        <f>IFERROR(VLOOKUP($C309,[1]Списки!$A$1:$C$3999,3,0),"")</f>
        <v/>
      </c>
      <c r="E309" s="50"/>
      <c r="F309" s="34" t="str">
        <f>VLOOKUP(F$11,[1]Графік!$A$5:$C$32,3,0)</f>
        <v>Р</v>
      </c>
      <c r="G309" s="65" t="str">
        <f>VLOOKUP(G$11,[1]Графік!$A$5:$C$32,3,0)</f>
        <v>Р</v>
      </c>
      <c r="H309" s="65" t="str">
        <f>VLOOKUP(H$11,[1]Графік!$A$5:$C$32,3,0)</f>
        <v>ВВ</v>
      </c>
      <c r="I309" s="65" t="str">
        <f>VLOOKUP(I$11,[1]Графік!$A$5:$C$32,3,0)</f>
        <v>ВВ</v>
      </c>
      <c r="J309" s="65" t="str">
        <f>VLOOKUP(J$11,[1]Графік!$A$5:$C$32,3,0)</f>
        <v>Р</v>
      </c>
      <c r="K309" s="65" t="str">
        <f>VLOOKUP(K$11,[1]Графік!$A$5:$C$32,3,0)</f>
        <v>Р</v>
      </c>
      <c r="L309" s="65" t="str">
        <f>VLOOKUP(L$11,[1]Графік!$A$5:$C$32,3,0)</f>
        <v>Р</v>
      </c>
      <c r="M309" s="65" t="str">
        <f>VLOOKUP(M$11,[1]Графік!$A$5:$C$32,3,0)</f>
        <v>Р</v>
      </c>
      <c r="N309" s="65" t="str">
        <f>VLOOKUP(N$11,[1]Графік!$A$5:$C$32,3,0)</f>
        <v>ВВ</v>
      </c>
      <c r="O309" s="65" t="str">
        <f>VLOOKUP(O$11,[1]Графік!$A$5:$C$32,3,0)</f>
        <v>ВВ</v>
      </c>
      <c r="P309" s="65" t="str">
        <f>VLOOKUP(P$11,[1]Графік!$A$5:$C$32,3,0)</f>
        <v>Р</v>
      </c>
      <c r="Q309" s="65" t="str">
        <f>VLOOKUP(Q$11,[1]Графік!$A$5:$C$32,3,0)</f>
        <v>Р</v>
      </c>
      <c r="R309" s="65" t="str">
        <f>VLOOKUP(R$11,[1]Графік!$A$5:$C$32,3,0)</f>
        <v>Р</v>
      </c>
      <c r="S309" s="65" t="str">
        <f>VLOOKUP(S$11,[1]Графік!$A$5:$C$32,3,0)</f>
        <v>Р</v>
      </c>
      <c r="T309" s="65" t="str">
        <f>VLOOKUP(T$11,[1]Графік!$A$5:$C$32,3,0)</f>
        <v>ВВ</v>
      </c>
      <c r="U309" s="65" t="str">
        <f>VLOOKUP(U$11,[1]Графік!$A$5:$C$32,3,0)</f>
        <v>ВВ</v>
      </c>
      <c r="V309" s="65" t="str">
        <f>VLOOKUP(V$11,[1]Графік!$A$5:$C$32,3,0)</f>
        <v>Р</v>
      </c>
      <c r="W309" s="65" t="str">
        <f>VLOOKUP(W$11,[1]Графік!$A$5:$C$32,3,0)</f>
        <v>Р</v>
      </c>
      <c r="X309" s="65" t="str">
        <f>VLOOKUP(X$11,[1]Графік!$A$5:$C$32,3,0)</f>
        <v>Р</v>
      </c>
      <c r="Y309" s="65" t="str">
        <f>VLOOKUP(Y$11,[1]Графік!$A$5:$C$32,3,0)</f>
        <v>Р</v>
      </c>
      <c r="Z309" s="65" t="str">
        <f>VLOOKUP(Z$11,[1]Графік!$A$5:$C$32,3,0)</f>
        <v>ВВ</v>
      </c>
      <c r="AA309" s="65" t="str">
        <f>VLOOKUP(AA$11,[1]Графік!$A$5:$C$32,3,0)</f>
        <v>ВВ</v>
      </c>
      <c r="AB309" s="65" t="str">
        <f>VLOOKUP(AB$11,[1]Графік!$A$5:$C$32,3,0)</f>
        <v>Р</v>
      </c>
      <c r="AC309" s="65" t="str">
        <f>VLOOKUP(AC$11,[1]Графік!$A$5:$C$32,3,0)</f>
        <v>Р</v>
      </c>
      <c r="AD309" s="65" t="str">
        <f>VLOOKUP(AD$11,[1]Графік!$A$5:$C$32,3,0)</f>
        <v>Р</v>
      </c>
      <c r="AE309" s="65" t="str">
        <f>VLOOKUP(AE$11,[1]Графік!$A$5:$C$32,3,0)</f>
        <v>Р</v>
      </c>
      <c r="AF309" s="65" t="str">
        <f>VLOOKUP(AF$11,[1]Графік!$A$5:$C$32,3,0)</f>
        <v>ВВ</v>
      </c>
      <c r="AG309" s="65" t="str">
        <f>VLOOKUP(AG$11,[1]Графік!$A$5:$C$32,3,0)</f>
        <v>ВВ</v>
      </c>
      <c r="AH309" s="65"/>
      <c r="AI309" s="65"/>
      <c r="AJ309" s="66"/>
      <c r="AK309" s="162">
        <f ca="1">SUMIF($F309:$AJ312,"Р",$F310:$AJ310)</f>
        <v>144</v>
      </c>
      <c r="AL309" s="156">
        <f ca="1">SUMIF($F311:$AJ312,"НУ",$F312:$AJ312)</f>
        <v>0</v>
      </c>
      <c r="AM309" s="127">
        <f ca="1">SUMIF(F309:AJ312,"РВ",F310:AJ310)</f>
        <v>0</v>
      </c>
      <c r="AN309" s="130">
        <f ca="1">AK309+AL309+AM309</f>
        <v>144</v>
      </c>
      <c r="AO309" s="133">
        <f ca="1">AK309/8</f>
        <v>18</v>
      </c>
      <c r="AP309" s="136">
        <f>COUNTIF($F309:$AJ312,"=ВВ")</f>
        <v>10</v>
      </c>
      <c r="AQ309" s="136">
        <f>COUNTIF($F309:$AJ312,"=В")</f>
        <v>0</v>
      </c>
      <c r="AR309" s="124">
        <f>COUNTIF($F309:$AJ312,"=НА")</f>
        <v>0</v>
      </c>
      <c r="AS309" s="124">
        <f>COUNTIF(F309:AJ312,"=ТН")</f>
        <v>0</v>
      </c>
      <c r="AT309" s="124">
        <f>COUNTIF($F309:$AJ312,"=ВД")</f>
        <v>0</v>
      </c>
      <c r="AU309" s="124">
        <f>COUNTIF($F309:$AJ312,"=ВП")</f>
        <v>0</v>
      </c>
      <c r="AV309" s="124">
        <f>COUNTIF($F309:$AJ312,"=ДД")</f>
        <v>0</v>
      </c>
      <c r="AW309" s="124">
        <f>COUNTIF($F309:$AJ312,"=П")</f>
        <v>0</v>
      </c>
      <c r="AX309" s="124">
        <f>COUNTIF($F309:$AJ312,"=ПР")</f>
        <v>0</v>
      </c>
      <c r="AY309" s="95">
        <f>COUNTIF($F309:$AJ312,"=І")</f>
        <v>0</v>
      </c>
      <c r="AZ309" s="95">
        <f>COUNTIF($F309:$AJ312,"=НЗ")</f>
        <v>0</v>
      </c>
      <c r="BA309" s="97" t="str">
        <f>IF(C309&gt;1,[1]Графік!$D$36,"")</f>
        <v/>
      </c>
    </row>
    <row r="310" spans="1:53" ht="12.75" customHeight="1" x14ac:dyDescent="0.25">
      <c r="A310" s="141"/>
      <c r="B310" s="144"/>
      <c r="C310" s="147"/>
      <c r="D310" s="150"/>
      <c r="E310" s="51"/>
      <c r="F310" s="38">
        <f t="shared" ref="F310:AG310" si="148">IF(F309="Р",8,"")</f>
        <v>8</v>
      </c>
      <c r="G310" s="39">
        <f t="shared" si="148"/>
        <v>8</v>
      </c>
      <c r="H310" s="70" t="str">
        <f t="shared" si="148"/>
        <v/>
      </c>
      <c r="I310" s="70" t="str">
        <f t="shared" si="148"/>
        <v/>
      </c>
      <c r="J310" s="70">
        <f t="shared" si="148"/>
        <v>8</v>
      </c>
      <c r="K310" s="70">
        <f t="shared" si="148"/>
        <v>8</v>
      </c>
      <c r="L310" s="70">
        <f t="shared" si="148"/>
        <v>8</v>
      </c>
      <c r="M310" s="70">
        <f t="shared" si="148"/>
        <v>8</v>
      </c>
      <c r="N310" s="70" t="str">
        <f t="shared" si="148"/>
        <v/>
      </c>
      <c r="O310" s="70" t="str">
        <f t="shared" si="148"/>
        <v/>
      </c>
      <c r="P310" s="70">
        <f t="shared" si="148"/>
        <v>8</v>
      </c>
      <c r="Q310" s="70">
        <f t="shared" si="148"/>
        <v>8</v>
      </c>
      <c r="R310" s="70">
        <f t="shared" si="148"/>
        <v>8</v>
      </c>
      <c r="S310" s="70">
        <f t="shared" si="148"/>
        <v>8</v>
      </c>
      <c r="T310" s="70" t="str">
        <f t="shared" si="148"/>
        <v/>
      </c>
      <c r="U310" s="70" t="str">
        <f t="shared" si="148"/>
        <v/>
      </c>
      <c r="V310" s="70">
        <f t="shared" si="148"/>
        <v>8</v>
      </c>
      <c r="W310" s="70">
        <f t="shared" si="148"/>
        <v>8</v>
      </c>
      <c r="X310" s="70">
        <f t="shared" si="148"/>
        <v>8</v>
      </c>
      <c r="Y310" s="70">
        <f t="shared" si="148"/>
        <v>8</v>
      </c>
      <c r="Z310" s="70" t="str">
        <f t="shared" si="148"/>
        <v/>
      </c>
      <c r="AA310" s="70" t="str">
        <f t="shared" si="148"/>
        <v/>
      </c>
      <c r="AB310" s="70">
        <f t="shared" si="148"/>
        <v>8</v>
      </c>
      <c r="AC310" s="70">
        <f t="shared" si="148"/>
        <v>8</v>
      </c>
      <c r="AD310" s="70">
        <f t="shared" si="148"/>
        <v>8</v>
      </c>
      <c r="AE310" s="70">
        <f t="shared" si="148"/>
        <v>8</v>
      </c>
      <c r="AF310" s="70" t="str">
        <f t="shared" si="148"/>
        <v/>
      </c>
      <c r="AG310" s="70" t="str">
        <f t="shared" si="148"/>
        <v/>
      </c>
      <c r="AH310" s="39"/>
      <c r="AI310" s="39"/>
      <c r="AJ310" s="40"/>
      <c r="AK310" s="162"/>
      <c r="AL310" s="156"/>
      <c r="AM310" s="127"/>
      <c r="AN310" s="130"/>
      <c r="AO310" s="133"/>
      <c r="AP310" s="136"/>
      <c r="AQ310" s="136"/>
      <c r="AR310" s="124"/>
      <c r="AS310" s="124"/>
      <c r="AT310" s="124"/>
      <c r="AU310" s="124"/>
      <c r="AV310" s="124"/>
      <c r="AW310" s="124"/>
      <c r="AX310" s="124"/>
      <c r="AY310" s="95"/>
      <c r="AZ310" s="95"/>
      <c r="BA310" s="98"/>
    </row>
    <row r="311" spans="1:53" ht="12.75" customHeight="1" x14ac:dyDescent="0.25">
      <c r="A311" s="141"/>
      <c r="B311" s="144"/>
      <c r="C311" s="147"/>
      <c r="D311" s="150"/>
      <c r="E311" s="51"/>
      <c r="F311" s="43" t="str">
        <f t="shared" ref="F311:AG311" si="149">IF(F312&gt;0,"НУ","")</f>
        <v/>
      </c>
      <c r="G311" s="43" t="str">
        <f t="shared" si="149"/>
        <v/>
      </c>
      <c r="H311" s="43" t="str">
        <f t="shared" si="149"/>
        <v/>
      </c>
      <c r="I311" s="43" t="str">
        <f t="shared" si="149"/>
        <v/>
      </c>
      <c r="J311" s="43" t="str">
        <f t="shared" si="149"/>
        <v/>
      </c>
      <c r="K311" s="43" t="str">
        <f t="shared" si="149"/>
        <v/>
      </c>
      <c r="L311" s="43" t="str">
        <f t="shared" si="149"/>
        <v/>
      </c>
      <c r="M311" s="43" t="str">
        <f t="shared" si="149"/>
        <v/>
      </c>
      <c r="N311" s="43" t="str">
        <f t="shared" si="149"/>
        <v/>
      </c>
      <c r="O311" s="43" t="str">
        <f t="shared" si="149"/>
        <v/>
      </c>
      <c r="P311" s="43" t="str">
        <f t="shared" si="149"/>
        <v/>
      </c>
      <c r="Q311" s="43" t="str">
        <f t="shared" si="149"/>
        <v/>
      </c>
      <c r="R311" s="43" t="str">
        <f t="shared" si="149"/>
        <v/>
      </c>
      <c r="S311" s="43" t="str">
        <f t="shared" si="149"/>
        <v/>
      </c>
      <c r="T311" s="43" t="str">
        <f t="shared" si="149"/>
        <v/>
      </c>
      <c r="U311" s="43" t="str">
        <f t="shared" si="149"/>
        <v/>
      </c>
      <c r="V311" s="43" t="str">
        <f t="shared" si="149"/>
        <v/>
      </c>
      <c r="W311" s="43" t="str">
        <f t="shared" si="149"/>
        <v/>
      </c>
      <c r="X311" s="43" t="str">
        <f t="shared" si="149"/>
        <v/>
      </c>
      <c r="Y311" s="43" t="str">
        <f t="shared" si="149"/>
        <v/>
      </c>
      <c r="Z311" s="43" t="str">
        <f t="shared" si="149"/>
        <v/>
      </c>
      <c r="AA311" s="43" t="str">
        <f t="shared" si="149"/>
        <v/>
      </c>
      <c r="AB311" s="43" t="str">
        <f t="shared" si="149"/>
        <v/>
      </c>
      <c r="AC311" s="43" t="str">
        <f t="shared" si="149"/>
        <v/>
      </c>
      <c r="AD311" s="43" t="str">
        <f t="shared" si="149"/>
        <v/>
      </c>
      <c r="AE311" s="43" t="str">
        <f t="shared" si="149"/>
        <v/>
      </c>
      <c r="AF311" s="43" t="str">
        <f t="shared" si="149"/>
        <v/>
      </c>
      <c r="AG311" s="43" t="str">
        <f t="shared" si="149"/>
        <v/>
      </c>
      <c r="AH311" s="43"/>
      <c r="AI311" s="43"/>
      <c r="AJ311" s="71"/>
      <c r="AK311" s="162"/>
      <c r="AL311" s="156"/>
      <c r="AM311" s="127"/>
      <c r="AN311" s="130"/>
      <c r="AO311" s="133"/>
      <c r="AP311" s="136"/>
      <c r="AQ311" s="136"/>
      <c r="AR311" s="124"/>
      <c r="AS311" s="124"/>
      <c r="AT311" s="124"/>
      <c r="AU311" s="124"/>
      <c r="AV311" s="124"/>
      <c r="AW311" s="124"/>
      <c r="AX311" s="124"/>
      <c r="AY311" s="95"/>
      <c r="AZ311" s="95"/>
      <c r="BA311" s="98"/>
    </row>
    <row r="312" spans="1:53" ht="13.5" customHeight="1" thickBot="1" x14ac:dyDescent="0.3">
      <c r="A312" s="142"/>
      <c r="B312" s="145"/>
      <c r="C312" s="148"/>
      <c r="D312" s="151"/>
      <c r="E312" s="52"/>
      <c r="F312" s="47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9"/>
      <c r="AK312" s="163"/>
      <c r="AL312" s="157"/>
      <c r="AM312" s="128"/>
      <c r="AN312" s="131"/>
      <c r="AO312" s="134"/>
      <c r="AP312" s="137"/>
      <c r="AQ312" s="137"/>
      <c r="AR312" s="125"/>
      <c r="AS312" s="125"/>
      <c r="AT312" s="125"/>
      <c r="AU312" s="125"/>
      <c r="AV312" s="125"/>
      <c r="AW312" s="125"/>
      <c r="AX312" s="125"/>
      <c r="AY312" s="96"/>
      <c r="AZ312" s="96"/>
      <c r="BA312" s="99"/>
    </row>
    <row r="313" spans="1:53" ht="12.75" customHeight="1" x14ac:dyDescent="0.25">
      <c r="A313" s="140">
        <v>76</v>
      </c>
      <c r="B313" s="143" t="str">
        <f>IFERROR(VLOOKUP($C313,[1]Списки!$A$1:$C$3999,2,0),"")</f>
        <v/>
      </c>
      <c r="C313" s="146"/>
      <c r="D313" s="149" t="str">
        <f>IFERROR(VLOOKUP($C313,[1]Списки!$A$1:$C$3999,3,0),"")</f>
        <v/>
      </c>
      <c r="E313" s="50"/>
      <c r="F313" s="34" t="str">
        <f>VLOOKUP(F$11,[1]Графік!$A$5:$C$32,3,0)</f>
        <v>Р</v>
      </c>
      <c r="G313" s="65" t="str">
        <f>VLOOKUP(G$11,[1]Графік!$A$5:$C$32,3,0)</f>
        <v>Р</v>
      </c>
      <c r="H313" s="65" t="str">
        <f>VLOOKUP(H$11,[1]Графік!$A$5:$C$32,3,0)</f>
        <v>ВВ</v>
      </c>
      <c r="I313" s="65" t="str">
        <f>VLOOKUP(I$11,[1]Графік!$A$5:$C$32,3,0)</f>
        <v>ВВ</v>
      </c>
      <c r="J313" s="65" t="str">
        <f>VLOOKUP(J$11,[1]Графік!$A$5:$C$32,3,0)</f>
        <v>Р</v>
      </c>
      <c r="K313" s="65" t="str">
        <f>VLOOKUP(K$11,[1]Графік!$A$5:$C$32,3,0)</f>
        <v>Р</v>
      </c>
      <c r="L313" s="65" t="str">
        <f>VLOOKUP(L$11,[1]Графік!$A$5:$C$32,3,0)</f>
        <v>Р</v>
      </c>
      <c r="M313" s="65" t="str">
        <f>VLOOKUP(M$11,[1]Графік!$A$5:$C$32,3,0)</f>
        <v>Р</v>
      </c>
      <c r="N313" s="65" t="str">
        <f>VLOOKUP(N$11,[1]Графік!$A$5:$C$32,3,0)</f>
        <v>ВВ</v>
      </c>
      <c r="O313" s="65" t="str">
        <f>VLOOKUP(O$11,[1]Графік!$A$5:$C$32,3,0)</f>
        <v>ВВ</v>
      </c>
      <c r="P313" s="65" t="str">
        <f>VLOOKUP(P$11,[1]Графік!$A$5:$C$32,3,0)</f>
        <v>Р</v>
      </c>
      <c r="Q313" s="65" t="str">
        <f>VLOOKUP(Q$11,[1]Графік!$A$5:$C$32,3,0)</f>
        <v>Р</v>
      </c>
      <c r="R313" s="65" t="str">
        <f>VLOOKUP(R$11,[1]Графік!$A$5:$C$32,3,0)</f>
        <v>Р</v>
      </c>
      <c r="S313" s="65" t="str">
        <f>VLOOKUP(S$11,[1]Графік!$A$5:$C$32,3,0)</f>
        <v>Р</v>
      </c>
      <c r="T313" s="65" t="str">
        <f>VLOOKUP(T$11,[1]Графік!$A$5:$C$32,3,0)</f>
        <v>ВВ</v>
      </c>
      <c r="U313" s="65" t="str">
        <f>VLOOKUP(U$11,[1]Графік!$A$5:$C$32,3,0)</f>
        <v>ВВ</v>
      </c>
      <c r="V313" s="65" t="str">
        <f>VLOOKUP(V$11,[1]Графік!$A$5:$C$32,3,0)</f>
        <v>Р</v>
      </c>
      <c r="W313" s="65" t="str">
        <f>VLOOKUP(W$11,[1]Графік!$A$5:$C$32,3,0)</f>
        <v>Р</v>
      </c>
      <c r="X313" s="65" t="str">
        <f>VLOOKUP(X$11,[1]Графік!$A$5:$C$32,3,0)</f>
        <v>Р</v>
      </c>
      <c r="Y313" s="65" t="str">
        <f>VLOOKUP(Y$11,[1]Графік!$A$5:$C$32,3,0)</f>
        <v>Р</v>
      </c>
      <c r="Z313" s="65" t="str">
        <f>VLOOKUP(Z$11,[1]Графік!$A$5:$C$32,3,0)</f>
        <v>ВВ</v>
      </c>
      <c r="AA313" s="65" t="str">
        <f>VLOOKUP(AA$11,[1]Графік!$A$5:$C$32,3,0)</f>
        <v>ВВ</v>
      </c>
      <c r="AB313" s="65" t="str">
        <f>VLOOKUP(AB$11,[1]Графік!$A$5:$C$32,3,0)</f>
        <v>Р</v>
      </c>
      <c r="AC313" s="65" t="str">
        <f>VLOOKUP(AC$11,[1]Графік!$A$5:$C$32,3,0)</f>
        <v>Р</v>
      </c>
      <c r="AD313" s="65" t="str">
        <f>VLOOKUP(AD$11,[1]Графік!$A$5:$C$32,3,0)</f>
        <v>Р</v>
      </c>
      <c r="AE313" s="65" t="str">
        <f>VLOOKUP(AE$11,[1]Графік!$A$5:$C$32,3,0)</f>
        <v>Р</v>
      </c>
      <c r="AF313" s="65" t="str">
        <f>VLOOKUP(AF$11,[1]Графік!$A$5:$C$32,3,0)</f>
        <v>ВВ</v>
      </c>
      <c r="AG313" s="65" t="str">
        <f>VLOOKUP(AG$11,[1]Графік!$A$5:$C$32,3,0)</f>
        <v>ВВ</v>
      </c>
      <c r="AH313" s="65"/>
      <c r="AI313" s="65"/>
      <c r="AJ313" s="66"/>
      <c r="AK313" s="162">
        <f ca="1">SUMIF($F313:$AJ316,"Р",$F314:$AJ314)</f>
        <v>144</v>
      </c>
      <c r="AL313" s="156">
        <f ca="1">SUMIF($F315:$AJ316,"НУ",$F316:$AJ316)</f>
        <v>0</v>
      </c>
      <c r="AM313" s="127">
        <f ca="1">SUMIF(F313:AJ316,"РВ",F314:AJ314)</f>
        <v>0</v>
      </c>
      <c r="AN313" s="130">
        <f ca="1">AK313+AL313+AM313</f>
        <v>144</v>
      </c>
      <c r="AO313" s="133">
        <f ca="1">AK313/8</f>
        <v>18</v>
      </c>
      <c r="AP313" s="136">
        <f>COUNTIF($F313:$AJ316,"=ВВ")</f>
        <v>10</v>
      </c>
      <c r="AQ313" s="136">
        <f>COUNTIF($F313:$AJ316,"=В")</f>
        <v>0</v>
      </c>
      <c r="AR313" s="124">
        <f>COUNTIF($F313:$AJ316,"=НА")</f>
        <v>0</v>
      </c>
      <c r="AS313" s="124">
        <f>COUNTIF(F313:AJ316,"=ТН")</f>
        <v>0</v>
      </c>
      <c r="AT313" s="124">
        <f>COUNTIF($F313:$AJ316,"=ВД")</f>
        <v>0</v>
      </c>
      <c r="AU313" s="124">
        <f>COUNTIF($F313:$AJ316,"=ВП")</f>
        <v>0</v>
      </c>
      <c r="AV313" s="124">
        <f>COUNTIF($F313:$AJ316,"=ДД")</f>
        <v>0</v>
      </c>
      <c r="AW313" s="124">
        <f>COUNTIF($F313:$AJ316,"=П")</f>
        <v>0</v>
      </c>
      <c r="AX313" s="124">
        <f>COUNTIF($F313:$AJ316,"=ПР")</f>
        <v>0</v>
      </c>
      <c r="AY313" s="95">
        <f>COUNTIF($F313:$AJ316,"=І")</f>
        <v>0</v>
      </c>
      <c r="AZ313" s="95">
        <f>COUNTIF($F313:$AJ316,"=НЗ")</f>
        <v>0</v>
      </c>
      <c r="BA313" s="97" t="str">
        <f>IF(C313&gt;1,[1]Графік!$D$36,"")</f>
        <v/>
      </c>
    </row>
    <row r="314" spans="1:53" ht="12.75" customHeight="1" x14ac:dyDescent="0.25">
      <c r="A314" s="141"/>
      <c r="B314" s="144"/>
      <c r="C314" s="147"/>
      <c r="D314" s="150"/>
      <c r="E314" s="51"/>
      <c r="F314" s="38">
        <f t="shared" ref="F314:AG314" si="150">IF(F313="Р",8,"")</f>
        <v>8</v>
      </c>
      <c r="G314" s="39">
        <f t="shared" si="150"/>
        <v>8</v>
      </c>
      <c r="H314" s="70" t="str">
        <f t="shared" si="150"/>
        <v/>
      </c>
      <c r="I314" s="70" t="str">
        <f t="shared" si="150"/>
        <v/>
      </c>
      <c r="J314" s="70">
        <f t="shared" si="150"/>
        <v>8</v>
      </c>
      <c r="K314" s="70">
        <f t="shared" si="150"/>
        <v>8</v>
      </c>
      <c r="L314" s="70">
        <f t="shared" si="150"/>
        <v>8</v>
      </c>
      <c r="M314" s="70">
        <f t="shared" si="150"/>
        <v>8</v>
      </c>
      <c r="N314" s="70" t="str">
        <f t="shared" si="150"/>
        <v/>
      </c>
      <c r="O314" s="70" t="str">
        <f t="shared" si="150"/>
        <v/>
      </c>
      <c r="P314" s="70">
        <f t="shared" si="150"/>
        <v>8</v>
      </c>
      <c r="Q314" s="70">
        <f t="shared" si="150"/>
        <v>8</v>
      </c>
      <c r="R314" s="70">
        <f t="shared" si="150"/>
        <v>8</v>
      </c>
      <c r="S314" s="70">
        <f t="shared" si="150"/>
        <v>8</v>
      </c>
      <c r="T314" s="70" t="str">
        <f t="shared" si="150"/>
        <v/>
      </c>
      <c r="U314" s="70" t="str">
        <f t="shared" si="150"/>
        <v/>
      </c>
      <c r="V314" s="70">
        <f t="shared" si="150"/>
        <v>8</v>
      </c>
      <c r="W314" s="70">
        <f t="shared" si="150"/>
        <v>8</v>
      </c>
      <c r="X314" s="70">
        <f t="shared" si="150"/>
        <v>8</v>
      </c>
      <c r="Y314" s="70">
        <f t="shared" si="150"/>
        <v>8</v>
      </c>
      <c r="Z314" s="70" t="str">
        <f t="shared" si="150"/>
        <v/>
      </c>
      <c r="AA314" s="70" t="str">
        <f t="shared" si="150"/>
        <v/>
      </c>
      <c r="AB314" s="70">
        <f t="shared" si="150"/>
        <v>8</v>
      </c>
      <c r="AC314" s="70">
        <f t="shared" si="150"/>
        <v>8</v>
      </c>
      <c r="AD314" s="70">
        <f t="shared" si="150"/>
        <v>8</v>
      </c>
      <c r="AE314" s="70">
        <f t="shared" si="150"/>
        <v>8</v>
      </c>
      <c r="AF314" s="70" t="str">
        <f t="shared" si="150"/>
        <v/>
      </c>
      <c r="AG314" s="70" t="str">
        <f t="shared" si="150"/>
        <v/>
      </c>
      <c r="AH314" s="39"/>
      <c r="AI314" s="39"/>
      <c r="AJ314" s="40"/>
      <c r="AK314" s="162"/>
      <c r="AL314" s="156"/>
      <c r="AM314" s="127"/>
      <c r="AN314" s="130"/>
      <c r="AO314" s="133"/>
      <c r="AP314" s="136"/>
      <c r="AQ314" s="136"/>
      <c r="AR314" s="124"/>
      <c r="AS314" s="124"/>
      <c r="AT314" s="124"/>
      <c r="AU314" s="124"/>
      <c r="AV314" s="124"/>
      <c r="AW314" s="124"/>
      <c r="AX314" s="124"/>
      <c r="AY314" s="95"/>
      <c r="AZ314" s="95"/>
      <c r="BA314" s="98"/>
    </row>
    <row r="315" spans="1:53" ht="12.75" customHeight="1" x14ac:dyDescent="0.25">
      <c r="A315" s="141"/>
      <c r="B315" s="144"/>
      <c r="C315" s="147"/>
      <c r="D315" s="150"/>
      <c r="E315" s="51"/>
      <c r="F315" s="43" t="str">
        <f t="shared" ref="F315:AG315" si="151">IF(F316&gt;0,"НУ","")</f>
        <v/>
      </c>
      <c r="G315" s="43" t="str">
        <f t="shared" si="151"/>
        <v/>
      </c>
      <c r="H315" s="43" t="str">
        <f t="shared" si="151"/>
        <v/>
      </c>
      <c r="I315" s="43" t="str">
        <f t="shared" si="151"/>
        <v/>
      </c>
      <c r="J315" s="43" t="str">
        <f t="shared" si="151"/>
        <v/>
      </c>
      <c r="K315" s="43" t="str">
        <f t="shared" si="151"/>
        <v/>
      </c>
      <c r="L315" s="43" t="str">
        <f t="shared" si="151"/>
        <v/>
      </c>
      <c r="M315" s="43" t="str">
        <f t="shared" si="151"/>
        <v/>
      </c>
      <c r="N315" s="43" t="str">
        <f t="shared" si="151"/>
        <v/>
      </c>
      <c r="O315" s="43" t="str">
        <f t="shared" si="151"/>
        <v/>
      </c>
      <c r="P315" s="43" t="str">
        <f t="shared" si="151"/>
        <v/>
      </c>
      <c r="Q315" s="43" t="str">
        <f t="shared" si="151"/>
        <v/>
      </c>
      <c r="R315" s="43" t="str">
        <f t="shared" si="151"/>
        <v/>
      </c>
      <c r="S315" s="43" t="str">
        <f t="shared" si="151"/>
        <v/>
      </c>
      <c r="T315" s="43" t="str">
        <f t="shared" si="151"/>
        <v/>
      </c>
      <c r="U315" s="43" t="str">
        <f t="shared" si="151"/>
        <v/>
      </c>
      <c r="V315" s="43" t="str">
        <f t="shared" si="151"/>
        <v/>
      </c>
      <c r="W315" s="43" t="str">
        <f t="shared" si="151"/>
        <v/>
      </c>
      <c r="X315" s="43" t="str">
        <f t="shared" si="151"/>
        <v/>
      </c>
      <c r="Y315" s="43" t="str">
        <f t="shared" si="151"/>
        <v/>
      </c>
      <c r="Z315" s="43" t="str">
        <f t="shared" si="151"/>
        <v/>
      </c>
      <c r="AA315" s="43" t="str">
        <f t="shared" si="151"/>
        <v/>
      </c>
      <c r="AB315" s="43" t="str">
        <f t="shared" si="151"/>
        <v/>
      </c>
      <c r="AC315" s="43" t="str">
        <f t="shared" si="151"/>
        <v/>
      </c>
      <c r="AD315" s="43" t="str">
        <f t="shared" si="151"/>
        <v/>
      </c>
      <c r="AE315" s="43" t="str">
        <f t="shared" si="151"/>
        <v/>
      </c>
      <c r="AF315" s="43" t="str">
        <f t="shared" si="151"/>
        <v/>
      </c>
      <c r="AG315" s="43" t="str">
        <f t="shared" si="151"/>
        <v/>
      </c>
      <c r="AH315" s="43"/>
      <c r="AI315" s="43"/>
      <c r="AJ315" s="71"/>
      <c r="AK315" s="162"/>
      <c r="AL315" s="156"/>
      <c r="AM315" s="127"/>
      <c r="AN315" s="130"/>
      <c r="AO315" s="133"/>
      <c r="AP315" s="136"/>
      <c r="AQ315" s="136"/>
      <c r="AR315" s="124"/>
      <c r="AS315" s="124"/>
      <c r="AT315" s="124"/>
      <c r="AU315" s="124"/>
      <c r="AV315" s="124"/>
      <c r="AW315" s="124"/>
      <c r="AX315" s="124"/>
      <c r="AY315" s="95"/>
      <c r="AZ315" s="95"/>
      <c r="BA315" s="98"/>
    </row>
    <row r="316" spans="1:53" ht="13.5" customHeight="1" thickBot="1" x14ac:dyDescent="0.3">
      <c r="A316" s="142"/>
      <c r="B316" s="145"/>
      <c r="C316" s="148"/>
      <c r="D316" s="151"/>
      <c r="E316" s="52"/>
      <c r="F316" s="47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9"/>
      <c r="AK316" s="163"/>
      <c r="AL316" s="157"/>
      <c r="AM316" s="128"/>
      <c r="AN316" s="131"/>
      <c r="AO316" s="134"/>
      <c r="AP316" s="137"/>
      <c r="AQ316" s="137"/>
      <c r="AR316" s="125"/>
      <c r="AS316" s="125"/>
      <c r="AT316" s="125"/>
      <c r="AU316" s="125"/>
      <c r="AV316" s="125"/>
      <c r="AW316" s="125"/>
      <c r="AX316" s="125"/>
      <c r="AY316" s="96"/>
      <c r="AZ316" s="96"/>
      <c r="BA316" s="99"/>
    </row>
    <row r="317" spans="1:53" ht="12.75" customHeight="1" x14ac:dyDescent="0.25">
      <c r="A317" s="140">
        <v>77</v>
      </c>
      <c r="B317" s="143" t="str">
        <f>IFERROR(VLOOKUP($C317,[1]Списки!$A$1:$C$3999,2,0),"")</f>
        <v/>
      </c>
      <c r="C317" s="146"/>
      <c r="D317" s="149" t="str">
        <f>IFERROR(VLOOKUP($C317,[1]Списки!$A$1:$C$3999,3,0),"")</f>
        <v/>
      </c>
      <c r="E317" s="50"/>
      <c r="F317" s="34" t="str">
        <f>VLOOKUP(F$11,[1]Графік!$A$5:$C$32,3,0)</f>
        <v>Р</v>
      </c>
      <c r="G317" s="65" t="str">
        <f>VLOOKUP(G$11,[1]Графік!$A$5:$C$32,3,0)</f>
        <v>Р</v>
      </c>
      <c r="H317" s="65" t="str">
        <f>VLOOKUP(H$11,[1]Графік!$A$5:$C$32,3,0)</f>
        <v>ВВ</v>
      </c>
      <c r="I317" s="65" t="str">
        <f>VLOOKUP(I$11,[1]Графік!$A$5:$C$32,3,0)</f>
        <v>ВВ</v>
      </c>
      <c r="J317" s="65" t="str">
        <f>VLOOKUP(J$11,[1]Графік!$A$5:$C$32,3,0)</f>
        <v>Р</v>
      </c>
      <c r="K317" s="65" t="str">
        <f>VLOOKUP(K$11,[1]Графік!$A$5:$C$32,3,0)</f>
        <v>Р</v>
      </c>
      <c r="L317" s="65" t="str">
        <f>VLOOKUP(L$11,[1]Графік!$A$5:$C$32,3,0)</f>
        <v>Р</v>
      </c>
      <c r="M317" s="65" t="str">
        <f>VLOOKUP(M$11,[1]Графік!$A$5:$C$32,3,0)</f>
        <v>Р</v>
      </c>
      <c r="N317" s="65" t="str">
        <f>VLOOKUP(N$11,[1]Графік!$A$5:$C$32,3,0)</f>
        <v>ВВ</v>
      </c>
      <c r="O317" s="65" t="str">
        <f>VLOOKUP(O$11,[1]Графік!$A$5:$C$32,3,0)</f>
        <v>ВВ</v>
      </c>
      <c r="P317" s="65" t="str">
        <f>VLOOKUP(P$11,[1]Графік!$A$5:$C$32,3,0)</f>
        <v>Р</v>
      </c>
      <c r="Q317" s="65" t="str">
        <f>VLOOKUP(Q$11,[1]Графік!$A$5:$C$32,3,0)</f>
        <v>Р</v>
      </c>
      <c r="R317" s="65" t="str">
        <f>VLOOKUP(R$11,[1]Графік!$A$5:$C$32,3,0)</f>
        <v>Р</v>
      </c>
      <c r="S317" s="65" t="str">
        <f>VLOOKUP(S$11,[1]Графік!$A$5:$C$32,3,0)</f>
        <v>Р</v>
      </c>
      <c r="T317" s="65" t="str">
        <f>VLOOKUP(T$11,[1]Графік!$A$5:$C$32,3,0)</f>
        <v>ВВ</v>
      </c>
      <c r="U317" s="65" t="str">
        <f>VLOOKUP(U$11,[1]Графік!$A$5:$C$32,3,0)</f>
        <v>ВВ</v>
      </c>
      <c r="V317" s="65" t="str">
        <f>VLOOKUP(V$11,[1]Графік!$A$5:$C$32,3,0)</f>
        <v>Р</v>
      </c>
      <c r="W317" s="65" t="str">
        <f>VLOOKUP(W$11,[1]Графік!$A$5:$C$32,3,0)</f>
        <v>Р</v>
      </c>
      <c r="X317" s="65" t="str">
        <f>VLOOKUP(X$11,[1]Графік!$A$5:$C$32,3,0)</f>
        <v>Р</v>
      </c>
      <c r="Y317" s="65" t="str">
        <f>VLOOKUP(Y$11,[1]Графік!$A$5:$C$32,3,0)</f>
        <v>Р</v>
      </c>
      <c r="Z317" s="65" t="str">
        <f>VLOOKUP(Z$11,[1]Графік!$A$5:$C$32,3,0)</f>
        <v>ВВ</v>
      </c>
      <c r="AA317" s="65" t="str">
        <f>VLOOKUP(AA$11,[1]Графік!$A$5:$C$32,3,0)</f>
        <v>ВВ</v>
      </c>
      <c r="AB317" s="65" t="str">
        <f>VLOOKUP(AB$11,[1]Графік!$A$5:$C$32,3,0)</f>
        <v>Р</v>
      </c>
      <c r="AC317" s="65" t="str">
        <f>VLOOKUP(AC$11,[1]Графік!$A$5:$C$32,3,0)</f>
        <v>Р</v>
      </c>
      <c r="AD317" s="65" t="str">
        <f>VLOOKUP(AD$11,[1]Графік!$A$5:$C$32,3,0)</f>
        <v>Р</v>
      </c>
      <c r="AE317" s="65" t="str">
        <f>VLOOKUP(AE$11,[1]Графік!$A$5:$C$32,3,0)</f>
        <v>Р</v>
      </c>
      <c r="AF317" s="65" t="str">
        <f>VLOOKUP(AF$11,[1]Графік!$A$5:$C$32,3,0)</f>
        <v>ВВ</v>
      </c>
      <c r="AG317" s="65" t="str">
        <f>VLOOKUP(AG$11,[1]Графік!$A$5:$C$32,3,0)</f>
        <v>ВВ</v>
      </c>
      <c r="AH317" s="65"/>
      <c r="AI317" s="65"/>
      <c r="AJ317" s="66"/>
      <c r="AK317" s="162">
        <f ca="1">SUMIF($F317:$AJ320,"Р",$F318:$AJ318)</f>
        <v>144</v>
      </c>
      <c r="AL317" s="156">
        <f ca="1">SUMIF($F319:$AJ320,"НУ",$F320:$AJ320)</f>
        <v>0</v>
      </c>
      <c r="AM317" s="127">
        <f ca="1">SUMIF(F317:AJ320,"РВ",F318:AJ318)</f>
        <v>0</v>
      </c>
      <c r="AN317" s="130">
        <f ca="1">AK317+AL317+AM317</f>
        <v>144</v>
      </c>
      <c r="AO317" s="133">
        <f ca="1">AK317/8</f>
        <v>18</v>
      </c>
      <c r="AP317" s="136">
        <f>COUNTIF($F317:$AJ320,"=ВВ")</f>
        <v>10</v>
      </c>
      <c r="AQ317" s="136">
        <f>COUNTIF($F317:$AJ320,"=В")</f>
        <v>0</v>
      </c>
      <c r="AR317" s="124">
        <f>COUNTIF($F317:$AJ320,"=НА")</f>
        <v>0</v>
      </c>
      <c r="AS317" s="124">
        <f>COUNTIF(F317:AJ320,"=ТН")</f>
        <v>0</v>
      </c>
      <c r="AT317" s="124">
        <f>COUNTIF($F317:$AJ320,"=ВД")</f>
        <v>0</v>
      </c>
      <c r="AU317" s="124">
        <f>COUNTIF($F317:$AJ320,"=ВП")</f>
        <v>0</v>
      </c>
      <c r="AV317" s="124">
        <f>COUNTIF($F317:$AJ320,"=ДД")</f>
        <v>0</v>
      </c>
      <c r="AW317" s="124">
        <f>COUNTIF($F317:$AJ320,"=П")</f>
        <v>0</v>
      </c>
      <c r="AX317" s="124">
        <f>COUNTIF($F317:$AJ320,"=ПР")</f>
        <v>0</v>
      </c>
      <c r="AY317" s="95">
        <f>COUNTIF($F317:$AJ320,"=І")</f>
        <v>0</v>
      </c>
      <c r="AZ317" s="95">
        <f>COUNTIF($F317:$AJ320,"=НЗ")</f>
        <v>0</v>
      </c>
      <c r="BA317" s="97" t="str">
        <f>IF(C317&gt;1,[1]Графік!$D$36,"")</f>
        <v/>
      </c>
    </row>
    <row r="318" spans="1:53" ht="12.75" customHeight="1" x14ac:dyDescent="0.25">
      <c r="A318" s="141"/>
      <c r="B318" s="144"/>
      <c r="C318" s="147"/>
      <c r="D318" s="150"/>
      <c r="E318" s="51"/>
      <c r="F318" s="38">
        <f t="shared" ref="F318:AG318" si="152">IF(F317="Р",8,"")</f>
        <v>8</v>
      </c>
      <c r="G318" s="39">
        <f t="shared" si="152"/>
        <v>8</v>
      </c>
      <c r="H318" s="70" t="str">
        <f t="shared" si="152"/>
        <v/>
      </c>
      <c r="I318" s="70" t="str">
        <f t="shared" si="152"/>
        <v/>
      </c>
      <c r="J318" s="70">
        <f t="shared" si="152"/>
        <v>8</v>
      </c>
      <c r="K318" s="70">
        <f t="shared" si="152"/>
        <v>8</v>
      </c>
      <c r="L318" s="70">
        <f t="shared" si="152"/>
        <v>8</v>
      </c>
      <c r="M318" s="70">
        <f t="shared" si="152"/>
        <v>8</v>
      </c>
      <c r="N318" s="70" t="str">
        <f t="shared" si="152"/>
        <v/>
      </c>
      <c r="O318" s="70" t="str">
        <f t="shared" si="152"/>
        <v/>
      </c>
      <c r="P318" s="70">
        <f t="shared" si="152"/>
        <v>8</v>
      </c>
      <c r="Q318" s="70">
        <f t="shared" si="152"/>
        <v>8</v>
      </c>
      <c r="R318" s="70">
        <f t="shared" si="152"/>
        <v>8</v>
      </c>
      <c r="S318" s="70">
        <f t="shared" si="152"/>
        <v>8</v>
      </c>
      <c r="T318" s="70" t="str">
        <f t="shared" si="152"/>
        <v/>
      </c>
      <c r="U318" s="70" t="str">
        <f t="shared" si="152"/>
        <v/>
      </c>
      <c r="V318" s="70">
        <f t="shared" si="152"/>
        <v>8</v>
      </c>
      <c r="W318" s="70">
        <f t="shared" si="152"/>
        <v>8</v>
      </c>
      <c r="X318" s="70">
        <f t="shared" si="152"/>
        <v>8</v>
      </c>
      <c r="Y318" s="70">
        <f t="shared" si="152"/>
        <v>8</v>
      </c>
      <c r="Z318" s="70" t="str">
        <f t="shared" si="152"/>
        <v/>
      </c>
      <c r="AA318" s="70" t="str">
        <f t="shared" si="152"/>
        <v/>
      </c>
      <c r="AB318" s="70">
        <f t="shared" si="152"/>
        <v>8</v>
      </c>
      <c r="AC318" s="70">
        <f t="shared" si="152"/>
        <v>8</v>
      </c>
      <c r="AD318" s="70">
        <f t="shared" si="152"/>
        <v>8</v>
      </c>
      <c r="AE318" s="70">
        <f t="shared" si="152"/>
        <v>8</v>
      </c>
      <c r="AF318" s="70" t="str">
        <f t="shared" si="152"/>
        <v/>
      </c>
      <c r="AG318" s="70" t="str">
        <f t="shared" si="152"/>
        <v/>
      </c>
      <c r="AH318" s="39"/>
      <c r="AI318" s="39"/>
      <c r="AJ318" s="40"/>
      <c r="AK318" s="162"/>
      <c r="AL318" s="156"/>
      <c r="AM318" s="127"/>
      <c r="AN318" s="130"/>
      <c r="AO318" s="133"/>
      <c r="AP318" s="136"/>
      <c r="AQ318" s="136"/>
      <c r="AR318" s="124"/>
      <c r="AS318" s="124"/>
      <c r="AT318" s="124"/>
      <c r="AU318" s="124"/>
      <c r="AV318" s="124"/>
      <c r="AW318" s="124"/>
      <c r="AX318" s="124"/>
      <c r="AY318" s="95"/>
      <c r="AZ318" s="95"/>
      <c r="BA318" s="98"/>
    </row>
    <row r="319" spans="1:53" ht="12.75" customHeight="1" x14ac:dyDescent="0.25">
      <c r="A319" s="141"/>
      <c r="B319" s="144"/>
      <c r="C319" s="147"/>
      <c r="D319" s="150"/>
      <c r="E319" s="51"/>
      <c r="F319" s="43" t="str">
        <f t="shared" ref="F319:AG319" si="153">IF(F320&gt;0,"НУ","")</f>
        <v/>
      </c>
      <c r="G319" s="43" t="str">
        <f t="shared" si="153"/>
        <v/>
      </c>
      <c r="H319" s="43" t="str">
        <f t="shared" si="153"/>
        <v/>
      </c>
      <c r="I319" s="43" t="str">
        <f t="shared" si="153"/>
        <v/>
      </c>
      <c r="J319" s="43" t="str">
        <f t="shared" si="153"/>
        <v/>
      </c>
      <c r="K319" s="43" t="str">
        <f t="shared" si="153"/>
        <v/>
      </c>
      <c r="L319" s="43" t="str">
        <f t="shared" si="153"/>
        <v/>
      </c>
      <c r="M319" s="43" t="str">
        <f t="shared" si="153"/>
        <v/>
      </c>
      <c r="N319" s="43" t="str">
        <f t="shared" si="153"/>
        <v/>
      </c>
      <c r="O319" s="43" t="str">
        <f t="shared" si="153"/>
        <v/>
      </c>
      <c r="P319" s="43" t="str">
        <f t="shared" si="153"/>
        <v/>
      </c>
      <c r="Q319" s="43" t="str">
        <f t="shared" si="153"/>
        <v/>
      </c>
      <c r="R319" s="43" t="str">
        <f t="shared" si="153"/>
        <v/>
      </c>
      <c r="S319" s="43" t="str">
        <f t="shared" si="153"/>
        <v/>
      </c>
      <c r="T319" s="43" t="str">
        <f t="shared" si="153"/>
        <v/>
      </c>
      <c r="U319" s="43" t="str">
        <f t="shared" si="153"/>
        <v/>
      </c>
      <c r="V319" s="43" t="str">
        <f t="shared" si="153"/>
        <v/>
      </c>
      <c r="W319" s="43" t="str">
        <f t="shared" si="153"/>
        <v/>
      </c>
      <c r="X319" s="43" t="str">
        <f t="shared" si="153"/>
        <v/>
      </c>
      <c r="Y319" s="43" t="str">
        <f t="shared" si="153"/>
        <v/>
      </c>
      <c r="Z319" s="43" t="str">
        <f t="shared" si="153"/>
        <v/>
      </c>
      <c r="AA319" s="43" t="str">
        <f t="shared" si="153"/>
        <v/>
      </c>
      <c r="AB319" s="43" t="str">
        <f t="shared" si="153"/>
        <v/>
      </c>
      <c r="AC319" s="43" t="str">
        <f t="shared" si="153"/>
        <v/>
      </c>
      <c r="AD319" s="43" t="str">
        <f t="shared" si="153"/>
        <v/>
      </c>
      <c r="AE319" s="43" t="str">
        <f t="shared" si="153"/>
        <v/>
      </c>
      <c r="AF319" s="43" t="str">
        <f t="shared" si="153"/>
        <v/>
      </c>
      <c r="AG319" s="43" t="str">
        <f t="shared" si="153"/>
        <v/>
      </c>
      <c r="AH319" s="43"/>
      <c r="AI319" s="43"/>
      <c r="AJ319" s="71"/>
      <c r="AK319" s="162"/>
      <c r="AL319" s="156"/>
      <c r="AM319" s="127"/>
      <c r="AN319" s="130"/>
      <c r="AO319" s="133"/>
      <c r="AP319" s="136"/>
      <c r="AQ319" s="136"/>
      <c r="AR319" s="124"/>
      <c r="AS319" s="124"/>
      <c r="AT319" s="124"/>
      <c r="AU319" s="124"/>
      <c r="AV319" s="124"/>
      <c r="AW319" s="124"/>
      <c r="AX319" s="124"/>
      <c r="AY319" s="95"/>
      <c r="AZ319" s="95"/>
      <c r="BA319" s="98"/>
    </row>
    <row r="320" spans="1:53" ht="13.5" customHeight="1" thickBot="1" x14ac:dyDescent="0.3">
      <c r="A320" s="142"/>
      <c r="B320" s="145"/>
      <c r="C320" s="148"/>
      <c r="D320" s="151"/>
      <c r="E320" s="52"/>
      <c r="F320" s="47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9"/>
      <c r="AK320" s="163"/>
      <c r="AL320" s="157"/>
      <c r="AM320" s="128"/>
      <c r="AN320" s="131"/>
      <c r="AO320" s="134"/>
      <c r="AP320" s="137"/>
      <c r="AQ320" s="137"/>
      <c r="AR320" s="125"/>
      <c r="AS320" s="125"/>
      <c r="AT320" s="125"/>
      <c r="AU320" s="125"/>
      <c r="AV320" s="125"/>
      <c r="AW320" s="125"/>
      <c r="AX320" s="125"/>
      <c r="AY320" s="96"/>
      <c r="AZ320" s="96"/>
      <c r="BA320" s="99"/>
    </row>
    <row r="321" spans="1:53" ht="12.75" customHeight="1" x14ac:dyDescent="0.25">
      <c r="A321" s="140">
        <v>78</v>
      </c>
      <c r="B321" s="143" t="str">
        <f>IFERROR(VLOOKUP($C321,[1]Списки!$A$1:$C$3999,2,0),"")</f>
        <v/>
      </c>
      <c r="C321" s="146"/>
      <c r="D321" s="149" t="str">
        <f>IFERROR(VLOOKUP($C321,[1]Списки!$A$1:$C$3999,3,0),"")</f>
        <v/>
      </c>
      <c r="E321" s="50"/>
      <c r="F321" s="34" t="str">
        <f>VLOOKUP(F$11,[1]Графік!$A$5:$C$32,3,0)</f>
        <v>Р</v>
      </c>
      <c r="G321" s="65" t="str">
        <f>VLOOKUP(G$11,[1]Графік!$A$5:$C$32,3,0)</f>
        <v>Р</v>
      </c>
      <c r="H321" s="65" t="str">
        <f>VLOOKUP(H$11,[1]Графік!$A$5:$C$32,3,0)</f>
        <v>ВВ</v>
      </c>
      <c r="I321" s="65" t="str">
        <f>VLOOKUP(I$11,[1]Графік!$A$5:$C$32,3,0)</f>
        <v>ВВ</v>
      </c>
      <c r="J321" s="65" t="str">
        <f>VLOOKUP(J$11,[1]Графік!$A$5:$C$32,3,0)</f>
        <v>Р</v>
      </c>
      <c r="K321" s="65" t="str">
        <f>VLOOKUP(K$11,[1]Графік!$A$5:$C$32,3,0)</f>
        <v>Р</v>
      </c>
      <c r="L321" s="65" t="str">
        <f>VLOOKUP(L$11,[1]Графік!$A$5:$C$32,3,0)</f>
        <v>Р</v>
      </c>
      <c r="M321" s="65" t="str">
        <f>VLOOKUP(M$11,[1]Графік!$A$5:$C$32,3,0)</f>
        <v>Р</v>
      </c>
      <c r="N321" s="65" t="str">
        <f>VLOOKUP(N$11,[1]Графік!$A$5:$C$32,3,0)</f>
        <v>ВВ</v>
      </c>
      <c r="O321" s="65" t="str">
        <f>VLOOKUP(O$11,[1]Графік!$A$5:$C$32,3,0)</f>
        <v>ВВ</v>
      </c>
      <c r="P321" s="65" t="str">
        <f>VLOOKUP(P$11,[1]Графік!$A$5:$C$32,3,0)</f>
        <v>Р</v>
      </c>
      <c r="Q321" s="65" t="str">
        <f>VLOOKUP(Q$11,[1]Графік!$A$5:$C$32,3,0)</f>
        <v>Р</v>
      </c>
      <c r="R321" s="65" t="str">
        <f>VLOOKUP(R$11,[1]Графік!$A$5:$C$32,3,0)</f>
        <v>Р</v>
      </c>
      <c r="S321" s="65" t="str">
        <f>VLOOKUP(S$11,[1]Графік!$A$5:$C$32,3,0)</f>
        <v>Р</v>
      </c>
      <c r="T321" s="65" t="str">
        <f>VLOOKUP(T$11,[1]Графік!$A$5:$C$32,3,0)</f>
        <v>ВВ</v>
      </c>
      <c r="U321" s="65" t="str">
        <f>VLOOKUP(U$11,[1]Графік!$A$5:$C$32,3,0)</f>
        <v>ВВ</v>
      </c>
      <c r="V321" s="65" t="str">
        <f>VLOOKUP(V$11,[1]Графік!$A$5:$C$32,3,0)</f>
        <v>Р</v>
      </c>
      <c r="W321" s="65" t="str">
        <f>VLOOKUP(W$11,[1]Графік!$A$5:$C$32,3,0)</f>
        <v>Р</v>
      </c>
      <c r="X321" s="65" t="str">
        <f>VLOOKUP(X$11,[1]Графік!$A$5:$C$32,3,0)</f>
        <v>Р</v>
      </c>
      <c r="Y321" s="65" t="str">
        <f>VLOOKUP(Y$11,[1]Графік!$A$5:$C$32,3,0)</f>
        <v>Р</v>
      </c>
      <c r="Z321" s="65" t="str">
        <f>VLOOKUP(Z$11,[1]Графік!$A$5:$C$32,3,0)</f>
        <v>ВВ</v>
      </c>
      <c r="AA321" s="65" t="str">
        <f>VLOOKUP(AA$11,[1]Графік!$A$5:$C$32,3,0)</f>
        <v>ВВ</v>
      </c>
      <c r="AB321" s="65" t="str">
        <f>VLOOKUP(AB$11,[1]Графік!$A$5:$C$32,3,0)</f>
        <v>Р</v>
      </c>
      <c r="AC321" s="65" t="str">
        <f>VLOOKUP(AC$11,[1]Графік!$A$5:$C$32,3,0)</f>
        <v>Р</v>
      </c>
      <c r="AD321" s="65" t="str">
        <f>VLOOKUP(AD$11,[1]Графік!$A$5:$C$32,3,0)</f>
        <v>Р</v>
      </c>
      <c r="AE321" s="65" t="str">
        <f>VLOOKUP(AE$11,[1]Графік!$A$5:$C$32,3,0)</f>
        <v>Р</v>
      </c>
      <c r="AF321" s="65" t="str">
        <f>VLOOKUP(AF$11,[1]Графік!$A$5:$C$32,3,0)</f>
        <v>ВВ</v>
      </c>
      <c r="AG321" s="65" t="str">
        <f>VLOOKUP(AG$11,[1]Графік!$A$5:$C$32,3,0)</f>
        <v>ВВ</v>
      </c>
      <c r="AH321" s="65"/>
      <c r="AI321" s="65"/>
      <c r="AJ321" s="66"/>
      <c r="AK321" s="162">
        <f ca="1">SUMIF($F321:$AJ324,"Р",$F322:$AJ322)</f>
        <v>144</v>
      </c>
      <c r="AL321" s="156">
        <f ca="1">SUMIF($F323:$AJ324,"НУ",$F324:$AJ324)</f>
        <v>0</v>
      </c>
      <c r="AM321" s="127">
        <f ca="1">SUMIF(F321:AJ324,"РВ",F322:AJ322)</f>
        <v>0</v>
      </c>
      <c r="AN321" s="130">
        <f ca="1">AK321+AL321+AM321</f>
        <v>144</v>
      </c>
      <c r="AO321" s="133">
        <f ca="1">AK321/8</f>
        <v>18</v>
      </c>
      <c r="AP321" s="136">
        <f>COUNTIF($F321:$AJ324,"=ВВ")</f>
        <v>10</v>
      </c>
      <c r="AQ321" s="136">
        <f>COUNTIF($F321:$AJ324,"=В")</f>
        <v>0</v>
      </c>
      <c r="AR321" s="124">
        <f>COUNTIF($F321:$AJ324,"=НА")</f>
        <v>0</v>
      </c>
      <c r="AS321" s="124">
        <f>COUNTIF(F321:AJ324,"=ТН")</f>
        <v>0</v>
      </c>
      <c r="AT321" s="124">
        <f>COUNTIF($F321:$AJ324,"=ВД")</f>
        <v>0</v>
      </c>
      <c r="AU321" s="124">
        <f>COUNTIF($F321:$AJ324,"=ВП")</f>
        <v>0</v>
      </c>
      <c r="AV321" s="124">
        <f>COUNTIF($F321:$AJ324,"=ДД")</f>
        <v>0</v>
      </c>
      <c r="AW321" s="124">
        <f>COUNTIF($F321:$AJ324,"=П")</f>
        <v>0</v>
      </c>
      <c r="AX321" s="124">
        <f>COUNTIF($F321:$AJ324,"=ПР")</f>
        <v>0</v>
      </c>
      <c r="AY321" s="95">
        <f>COUNTIF($F321:$AJ324,"=І")</f>
        <v>0</v>
      </c>
      <c r="AZ321" s="95">
        <f>COUNTIF($F321:$AJ324,"=НЗ")</f>
        <v>0</v>
      </c>
      <c r="BA321" s="97" t="str">
        <f>IF(C321&gt;1,[1]Графік!$D$36,"")</f>
        <v/>
      </c>
    </row>
    <row r="322" spans="1:53" ht="12.75" customHeight="1" x14ac:dyDescent="0.25">
      <c r="A322" s="141"/>
      <c r="B322" s="144"/>
      <c r="C322" s="147"/>
      <c r="D322" s="150"/>
      <c r="E322" s="51"/>
      <c r="F322" s="38">
        <f t="shared" ref="F322:AG322" si="154">IF(F321="Р",8,"")</f>
        <v>8</v>
      </c>
      <c r="G322" s="39">
        <f t="shared" si="154"/>
        <v>8</v>
      </c>
      <c r="H322" s="70" t="str">
        <f t="shared" si="154"/>
        <v/>
      </c>
      <c r="I322" s="70" t="str">
        <f t="shared" si="154"/>
        <v/>
      </c>
      <c r="J322" s="70">
        <f t="shared" si="154"/>
        <v>8</v>
      </c>
      <c r="K322" s="70">
        <f t="shared" si="154"/>
        <v>8</v>
      </c>
      <c r="L322" s="70">
        <f t="shared" si="154"/>
        <v>8</v>
      </c>
      <c r="M322" s="70">
        <f t="shared" si="154"/>
        <v>8</v>
      </c>
      <c r="N322" s="70" t="str">
        <f t="shared" si="154"/>
        <v/>
      </c>
      <c r="O322" s="70" t="str">
        <f t="shared" si="154"/>
        <v/>
      </c>
      <c r="P322" s="70">
        <f t="shared" si="154"/>
        <v>8</v>
      </c>
      <c r="Q322" s="70">
        <f t="shared" si="154"/>
        <v>8</v>
      </c>
      <c r="R322" s="70">
        <f t="shared" si="154"/>
        <v>8</v>
      </c>
      <c r="S322" s="70">
        <f t="shared" si="154"/>
        <v>8</v>
      </c>
      <c r="T322" s="70" t="str">
        <f t="shared" si="154"/>
        <v/>
      </c>
      <c r="U322" s="70" t="str">
        <f t="shared" si="154"/>
        <v/>
      </c>
      <c r="V322" s="70">
        <f t="shared" si="154"/>
        <v>8</v>
      </c>
      <c r="W322" s="70">
        <f t="shared" si="154"/>
        <v>8</v>
      </c>
      <c r="X322" s="70">
        <f t="shared" si="154"/>
        <v>8</v>
      </c>
      <c r="Y322" s="70">
        <f t="shared" si="154"/>
        <v>8</v>
      </c>
      <c r="Z322" s="70" t="str">
        <f t="shared" si="154"/>
        <v/>
      </c>
      <c r="AA322" s="70" t="str">
        <f t="shared" si="154"/>
        <v/>
      </c>
      <c r="AB322" s="70">
        <f t="shared" si="154"/>
        <v>8</v>
      </c>
      <c r="AC322" s="70">
        <f t="shared" si="154"/>
        <v>8</v>
      </c>
      <c r="AD322" s="70">
        <f t="shared" si="154"/>
        <v>8</v>
      </c>
      <c r="AE322" s="70">
        <f t="shared" si="154"/>
        <v>8</v>
      </c>
      <c r="AF322" s="70" t="str">
        <f t="shared" si="154"/>
        <v/>
      </c>
      <c r="AG322" s="70" t="str">
        <f t="shared" si="154"/>
        <v/>
      </c>
      <c r="AH322" s="39"/>
      <c r="AI322" s="39"/>
      <c r="AJ322" s="40"/>
      <c r="AK322" s="162"/>
      <c r="AL322" s="156"/>
      <c r="AM322" s="127"/>
      <c r="AN322" s="130"/>
      <c r="AO322" s="133"/>
      <c r="AP322" s="136"/>
      <c r="AQ322" s="136"/>
      <c r="AR322" s="124"/>
      <c r="AS322" s="124"/>
      <c r="AT322" s="124"/>
      <c r="AU322" s="124"/>
      <c r="AV322" s="124"/>
      <c r="AW322" s="124"/>
      <c r="AX322" s="124"/>
      <c r="AY322" s="95"/>
      <c r="AZ322" s="95"/>
      <c r="BA322" s="98"/>
    </row>
    <row r="323" spans="1:53" ht="12.75" customHeight="1" x14ac:dyDescent="0.25">
      <c r="A323" s="141"/>
      <c r="B323" s="144"/>
      <c r="C323" s="147"/>
      <c r="D323" s="150"/>
      <c r="E323" s="51"/>
      <c r="F323" s="43" t="str">
        <f t="shared" ref="F323:AG323" si="155">IF(F324&gt;0,"НУ","")</f>
        <v/>
      </c>
      <c r="G323" s="43" t="str">
        <f t="shared" si="155"/>
        <v/>
      </c>
      <c r="H323" s="43" t="str">
        <f t="shared" si="155"/>
        <v/>
      </c>
      <c r="I323" s="43" t="str">
        <f t="shared" si="155"/>
        <v/>
      </c>
      <c r="J323" s="43" t="str">
        <f t="shared" si="155"/>
        <v/>
      </c>
      <c r="K323" s="43" t="str">
        <f t="shared" si="155"/>
        <v/>
      </c>
      <c r="L323" s="43" t="str">
        <f t="shared" si="155"/>
        <v/>
      </c>
      <c r="M323" s="43" t="str">
        <f t="shared" si="155"/>
        <v/>
      </c>
      <c r="N323" s="43" t="str">
        <f t="shared" si="155"/>
        <v/>
      </c>
      <c r="O323" s="43" t="str">
        <f t="shared" si="155"/>
        <v/>
      </c>
      <c r="P323" s="43" t="str">
        <f t="shared" si="155"/>
        <v/>
      </c>
      <c r="Q323" s="43" t="str">
        <f t="shared" si="155"/>
        <v/>
      </c>
      <c r="R323" s="43" t="str">
        <f t="shared" si="155"/>
        <v/>
      </c>
      <c r="S323" s="43" t="str">
        <f t="shared" si="155"/>
        <v/>
      </c>
      <c r="T323" s="43" t="str">
        <f t="shared" si="155"/>
        <v/>
      </c>
      <c r="U323" s="43" t="str">
        <f t="shared" si="155"/>
        <v/>
      </c>
      <c r="V323" s="43" t="str">
        <f t="shared" si="155"/>
        <v/>
      </c>
      <c r="W323" s="43" t="str">
        <f t="shared" si="155"/>
        <v/>
      </c>
      <c r="X323" s="43" t="str">
        <f t="shared" si="155"/>
        <v/>
      </c>
      <c r="Y323" s="43" t="str">
        <f t="shared" si="155"/>
        <v/>
      </c>
      <c r="Z323" s="43" t="str">
        <f t="shared" si="155"/>
        <v/>
      </c>
      <c r="AA323" s="43" t="str">
        <f t="shared" si="155"/>
        <v/>
      </c>
      <c r="AB323" s="43" t="str">
        <f t="shared" si="155"/>
        <v/>
      </c>
      <c r="AC323" s="43" t="str">
        <f t="shared" si="155"/>
        <v/>
      </c>
      <c r="AD323" s="43" t="str">
        <f t="shared" si="155"/>
        <v/>
      </c>
      <c r="AE323" s="43" t="str">
        <f t="shared" si="155"/>
        <v/>
      </c>
      <c r="AF323" s="43" t="str">
        <f t="shared" si="155"/>
        <v/>
      </c>
      <c r="AG323" s="43" t="str">
        <f t="shared" si="155"/>
        <v/>
      </c>
      <c r="AH323" s="43"/>
      <c r="AI323" s="43"/>
      <c r="AJ323" s="71"/>
      <c r="AK323" s="162"/>
      <c r="AL323" s="156"/>
      <c r="AM323" s="127"/>
      <c r="AN323" s="130"/>
      <c r="AO323" s="133"/>
      <c r="AP323" s="136"/>
      <c r="AQ323" s="136"/>
      <c r="AR323" s="124"/>
      <c r="AS323" s="124"/>
      <c r="AT323" s="124"/>
      <c r="AU323" s="124"/>
      <c r="AV323" s="124"/>
      <c r="AW323" s="124"/>
      <c r="AX323" s="124"/>
      <c r="AY323" s="95"/>
      <c r="AZ323" s="95"/>
      <c r="BA323" s="98"/>
    </row>
    <row r="324" spans="1:53" ht="13.5" customHeight="1" thickBot="1" x14ac:dyDescent="0.3">
      <c r="A324" s="142"/>
      <c r="B324" s="145"/>
      <c r="C324" s="148"/>
      <c r="D324" s="151"/>
      <c r="E324" s="52"/>
      <c r="F324" s="47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9"/>
      <c r="AK324" s="163"/>
      <c r="AL324" s="157"/>
      <c r="AM324" s="128"/>
      <c r="AN324" s="131"/>
      <c r="AO324" s="134"/>
      <c r="AP324" s="137"/>
      <c r="AQ324" s="137"/>
      <c r="AR324" s="125"/>
      <c r="AS324" s="125"/>
      <c r="AT324" s="125"/>
      <c r="AU324" s="125"/>
      <c r="AV324" s="125"/>
      <c r="AW324" s="125"/>
      <c r="AX324" s="125"/>
      <c r="AY324" s="96"/>
      <c r="AZ324" s="96"/>
      <c r="BA324" s="99"/>
    </row>
    <row r="325" spans="1:53" ht="12.75" customHeight="1" x14ac:dyDescent="0.25">
      <c r="A325" s="140">
        <v>79</v>
      </c>
      <c r="B325" s="143" t="str">
        <f>IFERROR(VLOOKUP($C325,[1]Списки!$A$1:$C$3999,2,0),"")</f>
        <v/>
      </c>
      <c r="C325" s="146"/>
      <c r="D325" s="149" t="str">
        <f>IFERROR(VLOOKUP($C325,[1]Списки!$A$1:$C$3999,3,0),"")</f>
        <v/>
      </c>
      <c r="E325" s="50"/>
      <c r="F325" s="34" t="str">
        <f>VLOOKUP(F$11,[1]Графік!$A$5:$C$32,3,0)</f>
        <v>Р</v>
      </c>
      <c r="G325" s="65" t="str">
        <f>VLOOKUP(G$11,[1]Графік!$A$5:$C$32,3,0)</f>
        <v>Р</v>
      </c>
      <c r="H325" s="65" t="str">
        <f>VLOOKUP(H$11,[1]Графік!$A$5:$C$32,3,0)</f>
        <v>ВВ</v>
      </c>
      <c r="I325" s="65" t="str">
        <f>VLOOKUP(I$11,[1]Графік!$A$5:$C$32,3,0)</f>
        <v>ВВ</v>
      </c>
      <c r="J325" s="65" t="str">
        <f>VLOOKUP(J$11,[1]Графік!$A$5:$C$32,3,0)</f>
        <v>Р</v>
      </c>
      <c r="K325" s="65" t="str">
        <f>VLOOKUP(K$11,[1]Графік!$A$5:$C$32,3,0)</f>
        <v>Р</v>
      </c>
      <c r="L325" s="65" t="str">
        <f>VLOOKUP(L$11,[1]Графік!$A$5:$C$32,3,0)</f>
        <v>Р</v>
      </c>
      <c r="M325" s="65" t="str">
        <f>VLOOKUP(M$11,[1]Графік!$A$5:$C$32,3,0)</f>
        <v>Р</v>
      </c>
      <c r="N325" s="65" t="str">
        <f>VLOOKUP(N$11,[1]Графік!$A$5:$C$32,3,0)</f>
        <v>ВВ</v>
      </c>
      <c r="O325" s="65" t="str">
        <f>VLOOKUP(O$11,[1]Графік!$A$5:$C$32,3,0)</f>
        <v>ВВ</v>
      </c>
      <c r="P325" s="65" t="str">
        <f>VLOOKUP(P$11,[1]Графік!$A$5:$C$32,3,0)</f>
        <v>Р</v>
      </c>
      <c r="Q325" s="65" t="str">
        <f>VLOOKUP(Q$11,[1]Графік!$A$5:$C$32,3,0)</f>
        <v>Р</v>
      </c>
      <c r="R325" s="65" t="str">
        <f>VLOOKUP(R$11,[1]Графік!$A$5:$C$32,3,0)</f>
        <v>Р</v>
      </c>
      <c r="S325" s="65" t="str">
        <f>VLOOKUP(S$11,[1]Графік!$A$5:$C$32,3,0)</f>
        <v>Р</v>
      </c>
      <c r="T325" s="65" t="str">
        <f>VLOOKUP(T$11,[1]Графік!$A$5:$C$32,3,0)</f>
        <v>ВВ</v>
      </c>
      <c r="U325" s="65" t="str">
        <f>VLOOKUP(U$11,[1]Графік!$A$5:$C$32,3,0)</f>
        <v>ВВ</v>
      </c>
      <c r="V325" s="65" t="str">
        <f>VLOOKUP(V$11,[1]Графік!$A$5:$C$32,3,0)</f>
        <v>Р</v>
      </c>
      <c r="W325" s="65" t="str">
        <f>VLOOKUP(W$11,[1]Графік!$A$5:$C$32,3,0)</f>
        <v>Р</v>
      </c>
      <c r="X325" s="65" t="str">
        <f>VLOOKUP(X$11,[1]Графік!$A$5:$C$32,3,0)</f>
        <v>Р</v>
      </c>
      <c r="Y325" s="65" t="str">
        <f>VLOOKUP(Y$11,[1]Графік!$A$5:$C$32,3,0)</f>
        <v>Р</v>
      </c>
      <c r="Z325" s="65" t="str">
        <f>VLOOKUP(Z$11,[1]Графік!$A$5:$C$32,3,0)</f>
        <v>ВВ</v>
      </c>
      <c r="AA325" s="65" t="str">
        <f>VLOOKUP(AA$11,[1]Графік!$A$5:$C$32,3,0)</f>
        <v>ВВ</v>
      </c>
      <c r="AB325" s="65" t="str">
        <f>VLOOKUP(AB$11,[1]Графік!$A$5:$C$32,3,0)</f>
        <v>Р</v>
      </c>
      <c r="AC325" s="65" t="str">
        <f>VLOOKUP(AC$11,[1]Графік!$A$5:$C$32,3,0)</f>
        <v>Р</v>
      </c>
      <c r="AD325" s="65" t="str">
        <f>VLOOKUP(AD$11,[1]Графік!$A$5:$C$32,3,0)</f>
        <v>Р</v>
      </c>
      <c r="AE325" s="65" t="str">
        <f>VLOOKUP(AE$11,[1]Графік!$A$5:$C$32,3,0)</f>
        <v>Р</v>
      </c>
      <c r="AF325" s="65" t="str">
        <f>VLOOKUP(AF$11,[1]Графік!$A$5:$C$32,3,0)</f>
        <v>ВВ</v>
      </c>
      <c r="AG325" s="65" t="str">
        <f>VLOOKUP(AG$11,[1]Графік!$A$5:$C$32,3,0)</f>
        <v>ВВ</v>
      </c>
      <c r="AH325" s="65"/>
      <c r="AI325" s="65"/>
      <c r="AJ325" s="66"/>
      <c r="AK325" s="162">
        <f ca="1">SUMIF($F325:$AJ328,"Р",$F326:$AJ326)</f>
        <v>144</v>
      </c>
      <c r="AL325" s="156">
        <f ca="1">SUMIF($F327:$AJ328,"НУ",$F328:$AJ328)</f>
        <v>0</v>
      </c>
      <c r="AM325" s="127">
        <f ca="1">SUMIF(F325:AJ328,"РВ",F326:AJ326)</f>
        <v>0</v>
      </c>
      <c r="AN325" s="130">
        <f ca="1">AK325+AL325+AM325</f>
        <v>144</v>
      </c>
      <c r="AO325" s="133">
        <f ca="1">AK325/8</f>
        <v>18</v>
      </c>
      <c r="AP325" s="136">
        <f>COUNTIF($F325:$AJ328,"=ВВ")</f>
        <v>10</v>
      </c>
      <c r="AQ325" s="136">
        <f>COUNTIF($F325:$AJ328,"=В")</f>
        <v>0</v>
      </c>
      <c r="AR325" s="124">
        <f>COUNTIF($F325:$AJ328,"=НА")</f>
        <v>0</v>
      </c>
      <c r="AS325" s="124">
        <f>COUNTIF(F325:AJ328,"=ТН")</f>
        <v>0</v>
      </c>
      <c r="AT325" s="124">
        <f>COUNTIF($F325:$AJ328,"=ВД")</f>
        <v>0</v>
      </c>
      <c r="AU325" s="124">
        <f>COUNTIF($F325:$AJ328,"=ВП")</f>
        <v>0</v>
      </c>
      <c r="AV325" s="124">
        <f>COUNTIF($F325:$AJ328,"=ДД")</f>
        <v>0</v>
      </c>
      <c r="AW325" s="124">
        <f>COUNTIF($F325:$AJ328,"=П")</f>
        <v>0</v>
      </c>
      <c r="AX325" s="124">
        <f>COUNTIF($F325:$AJ328,"=ПР")</f>
        <v>0</v>
      </c>
      <c r="AY325" s="95">
        <f>COUNTIF($F325:$AJ328,"=І")</f>
        <v>0</v>
      </c>
      <c r="AZ325" s="95">
        <f>COUNTIF($F325:$AJ328,"=НЗ")</f>
        <v>0</v>
      </c>
      <c r="BA325" s="97" t="str">
        <f>IF(C325&gt;1,[1]Графік!$D$36,"")</f>
        <v/>
      </c>
    </row>
    <row r="326" spans="1:53" ht="15.75" customHeight="1" x14ac:dyDescent="0.25">
      <c r="A326" s="141"/>
      <c r="B326" s="144"/>
      <c r="C326" s="147"/>
      <c r="D326" s="150"/>
      <c r="E326" s="51"/>
      <c r="F326" s="38">
        <f t="shared" ref="F326:AG326" si="156">IF(F325="Р",8,"")</f>
        <v>8</v>
      </c>
      <c r="G326" s="39">
        <f t="shared" si="156"/>
        <v>8</v>
      </c>
      <c r="H326" s="70" t="str">
        <f t="shared" si="156"/>
        <v/>
      </c>
      <c r="I326" s="70" t="str">
        <f t="shared" si="156"/>
        <v/>
      </c>
      <c r="J326" s="70">
        <f t="shared" si="156"/>
        <v>8</v>
      </c>
      <c r="K326" s="70">
        <f t="shared" si="156"/>
        <v>8</v>
      </c>
      <c r="L326" s="70">
        <f t="shared" si="156"/>
        <v>8</v>
      </c>
      <c r="M326" s="70">
        <f t="shared" si="156"/>
        <v>8</v>
      </c>
      <c r="N326" s="70" t="str">
        <f t="shared" si="156"/>
        <v/>
      </c>
      <c r="O326" s="70" t="str">
        <f t="shared" si="156"/>
        <v/>
      </c>
      <c r="P326" s="70">
        <f t="shared" si="156"/>
        <v>8</v>
      </c>
      <c r="Q326" s="70">
        <f t="shared" si="156"/>
        <v>8</v>
      </c>
      <c r="R326" s="70">
        <f t="shared" si="156"/>
        <v>8</v>
      </c>
      <c r="S326" s="70">
        <f t="shared" si="156"/>
        <v>8</v>
      </c>
      <c r="T326" s="70" t="str">
        <f t="shared" si="156"/>
        <v/>
      </c>
      <c r="U326" s="70" t="str">
        <f t="shared" si="156"/>
        <v/>
      </c>
      <c r="V326" s="70">
        <f t="shared" si="156"/>
        <v>8</v>
      </c>
      <c r="W326" s="70">
        <f t="shared" si="156"/>
        <v>8</v>
      </c>
      <c r="X326" s="70">
        <f t="shared" si="156"/>
        <v>8</v>
      </c>
      <c r="Y326" s="70">
        <f t="shared" si="156"/>
        <v>8</v>
      </c>
      <c r="Z326" s="70" t="str">
        <f t="shared" si="156"/>
        <v/>
      </c>
      <c r="AA326" s="70" t="str">
        <f t="shared" si="156"/>
        <v/>
      </c>
      <c r="AB326" s="70">
        <f t="shared" si="156"/>
        <v>8</v>
      </c>
      <c r="AC326" s="70">
        <f t="shared" si="156"/>
        <v>8</v>
      </c>
      <c r="AD326" s="70">
        <f t="shared" si="156"/>
        <v>8</v>
      </c>
      <c r="AE326" s="70">
        <f t="shared" si="156"/>
        <v>8</v>
      </c>
      <c r="AF326" s="70" t="str">
        <f t="shared" si="156"/>
        <v/>
      </c>
      <c r="AG326" s="70" t="str">
        <f t="shared" si="156"/>
        <v/>
      </c>
      <c r="AH326" s="39"/>
      <c r="AI326" s="39"/>
      <c r="AJ326" s="40"/>
      <c r="AK326" s="162"/>
      <c r="AL326" s="156"/>
      <c r="AM326" s="127"/>
      <c r="AN326" s="130"/>
      <c r="AO326" s="133"/>
      <c r="AP326" s="136"/>
      <c r="AQ326" s="136"/>
      <c r="AR326" s="124"/>
      <c r="AS326" s="124"/>
      <c r="AT326" s="124"/>
      <c r="AU326" s="124"/>
      <c r="AV326" s="124"/>
      <c r="AW326" s="124"/>
      <c r="AX326" s="124"/>
      <c r="AY326" s="95"/>
      <c r="AZ326" s="95"/>
      <c r="BA326" s="98"/>
    </row>
    <row r="327" spans="1:53" ht="12.75" customHeight="1" x14ac:dyDescent="0.25">
      <c r="A327" s="141"/>
      <c r="B327" s="144"/>
      <c r="C327" s="147"/>
      <c r="D327" s="150"/>
      <c r="E327" s="51"/>
      <c r="F327" s="43" t="str">
        <f t="shared" ref="F327:AG327" si="157">IF(F328&gt;0,"НУ","")</f>
        <v/>
      </c>
      <c r="G327" s="43" t="str">
        <f t="shared" si="157"/>
        <v/>
      </c>
      <c r="H327" s="43" t="str">
        <f t="shared" si="157"/>
        <v/>
      </c>
      <c r="I327" s="43" t="str">
        <f t="shared" si="157"/>
        <v/>
      </c>
      <c r="J327" s="43" t="str">
        <f t="shared" si="157"/>
        <v/>
      </c>
      <c r="K327" s="43" t="str">
        <f t="shared" si="157"/>
        <v/>
      </c>
      <c r="L327" s="43" t="str">
        <f t="shared" si="157"/>
        <v/>
      </c>
      <c r="M327" s="43" t="str">
        <f t="shared" si="157"/>
        <v/>
      </c>
      <c r="N327" s="43" t="str">
        <f t="shared" si="157"/>
        <v/>
      </c>
      <c r="O327" s="43" t="str">
        <f t="shared" si="157"/>
        <v/>
      </c>
      <c r="P327" s="43" t="str">
        <f t="shared" si="157"/>
        <v/>
      </c>
      <c r="Q327" s="43" t="str">
        <f t="shared" si="157"/>
        <v/>
      </c>
      <c r="R327" s="43" t="str">
        <f t="shared" si="157"/>
        <v/>
      </c>
      <c r="S327" s="43" t="str">
        <f t="shared" si="157"/>
        <v/>
      </c>
      <c r="T327" s="43" t="str">
        <f t="shared" si="157"/>
        <v/>
      </c>
      <c r="U327" s="43" t="str">
        <f t="shared" si="157"/>
        <v/>
      </c>
      <c r="V327" s="43" t="str">
        <f t="shared" si="157"/>
        <v/>
      </c>
      <c r="W327" s="43" t="str">
        <f t="shared" si="157"/>
        <v/>
      </c>
      <c r="X327" s="43" t="str">
        <f t="shared" si="157"/>
        <v/>
      </c>
      <c r="Y327" s="43" t="str">
        <f t="shared" si="157"/>
        <v/>
      </c>
      <c r="Z327" s="43" t="str">
        <f t="shared" si="157"/>
        <v/>
      </c>
      <c r="AA327" s="43" t="str">
        <f t="shared" si="157"/>
        <v/>
      </c>
      <c r="AB327" s="43" t="str">
        <f t="shared" si="157"/>
        <v/>
      </c>
      <c r="AC327" s="43" t="str">
        <f t="shared" si="157"/>
        <v/>
      </c>
      <c r="AD327" s="43" t="str">
        <f t="shared" si="157"/>
        <v/>
      </c>
      <c r="AE327" s="43" t="str">
        <f t="shared" si="157"/>
        <v/>
      </c>
      <c r="AF327" s="43" t="str">
        <f t="shared" si="157"/>
        <v/>
      </c>
      <c r="AG327" s="43" t="str">
        <f t="shared" si="157"/>
        <v/>
      </c>
      <c r="AH327" s="43"/>
      <c r="AI327" s="43"/>
      <c r="AJ327" s="71"/>
      <c r="AK327" s="162"/>
      <c r="AL327" s="156"/>
      <c r="AM327" s="127"/>
      <c r="AN327" s="130"/>
      <c r="AO327" s="133"/>
      <c r="AP327" s="136"/>
      <c r="AQ327" s="136"/>
      <c r="AR327" s="124"/>
      <c r="AS327" s="124"/>
      <c r="AT327" s="124"/>
      <c r="AU327" s="124"/>
      <c r="AV327" s="124"/>
      <c r="AW327" s="124"/>
      <c r="AX327" s="124"/>
      <c r="AY327" s="95"/>
      <c r="AZ327" s="95"/>
      <c r="BA327" s="98"/>
    </row>
    <row r="328" spans="1:53" ht="13.5" customHeight="1" thickBot="1" x14ac:dyDescent="0.3">
      <c r="A328" s="142"/>
      <c r="B328" s="145"/>
      <c r="C328" s="148"/>
      <c r="D328" s="151"/>
      <c r="E328" s="52"/>
      <c r="F328" s="47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9"/>
      <c r="AK328" s="163"/>
      <c r="AL328" s="157"/>
      <c r="AM328" s="128"/>
      <c r="AN328" s="131"/>
      <c r="AO328" s="134"/>
      <c r="AP328" s="137"/>
      <c r="AQ328" s="137"/>
      <c r="AR328" s="125"/>
      <c r="AS328" s="125"/>
      <c r="AT328" s="125"/>
      <c r="AU328" s="125"/>
      <c r="AV328" s="125"/>
      <c r="AW328" s="125"/>
      <c r="AX328" s="125"/>
      <c r="AY328" s="96"/>
      <c r="AZ328" s="96"/>
      <c r="BA328" s="99"/>
    </row>
    <row r="329" spans="1:53" ht="12.75" customHeight="1" x14ac:dyDescent="0.25">
      <c r="A329" s="140">
        <v>80</v>
      </c>
      <c r="B329" s="143" t="str">
        <f>IFERROR(VLOOKUP($C329,[1]Списки!$A$1:$C$3999,2,0),"")</f>
        <v/>
      </c>
      <c r="C329" s="146"/>
      <c r="D329" s="149" t="str">
        <f>IFERROR(VLOOKUP($C329,[1]Списки!$A$1:$C$3999,3,0),"")</f>
        <v/>
      </c>
      <c r="E329" s="50"/>
      <c r="F329" s="34" t="str">
        <f>VLOOKUP(F$11,[1]Графік!$A$5:$C$32,3,0)</f>
        <v>Р</v>
      </c>
      <c r="G329" s="65" t="str">
        <f>VLOOKUP(G$11,[1]Графік!$A$5:$C$32,3,0)</f>
        <v>Р</v>
      </c>
      <c r="H329" s="65" t="str">
        <f>VLOOKUP(H$11,[1]Графік!$A$5:$C$32,3,0)</f>
        <v>ВВ</v>
      </c>
      <c r="I329" s="65" t="str">
        <f>VLOOKUP(I$11,[1]Графік!$A$5:$C$32,3,0)</f>
        <v>ВВ</v>
      </c>
      <c r="J329" s="65" t="str">
        <f>VLOOKUP(J$11,[1]Графік!$A$5:$C$32,3,0)</f>
        <v>Р</v>
      </c>
      <c r="K329" s="65" t="str">
        <f>VLOOKUP(K$11,[1]Графік!$A$5:$C$32,3,0)</f>
        <v>Р</v>
      </c>
      <c r="L329" s="65" t="str">
        <f>VLOOKUP(L$11,[1]Графік!$A$5:$C$32,3,0)</f>
        <v>Р</v>
      </c>
      <c r="M329" s="65" t="str">
        <f>VLOOKUP(M$11,[1]Графік!$A$5:$C$32,3,0)</f>
        <v>Р</v>
      </c>
      <c r="N329" s="65" t="str">
        <f>VLOOKUP(N$11,[1]Графік!$A$5:$C$32,3,0)</f>
        <v>ВВ</v>
      </c>
      <c r="O329" s="65" t="str">
        <f>VLOOKUP(O$11,[1]Графік!$A$5:$C$32,3,0)</f>
        <v>ВВ</v>
      </c>
      <c r="P329" s="65" t="str">
        <f>VLOOKUP(P$11,[1]Графік!$A$5:$C$32,3,0)</f>
        <v>Р</v>
      </c>
      <c r="Q329" s="65" t="str">
        <f>VLOOKUP(Q$11,[1]Графік!$A$5:$C$32,3,0)</f>
        <v>Р</v>
      </c>
      <c r="R329" s="65" t="str">
        <f>VLOOKUP(R$11,[1]Графік!$A$5:$C$32,3,0)</f>
        <v>Р</v>
      </c>
      <c r="S329" s="65" t="str">
        <f>VLOOKUP(S$11,[1]Графік!$A$5:$C$32,3,0)</f>
        <v>Р</v>
      </c>
      <c r="T329" s="65" t="str">
        <f>VLOOKUP(T$11,[1]Графік!$A$5:$C$32,3,0)</f>
        <v>ВВ</v>
      </c>
      <c r="U329" s="65" t="str">
        <f>VLOOKUP(U$11,[1]Графік!$A$5:$C$32,3,0)</f>
        <v>ВВ</v>
      </c>
      <c r="V329" s="65" t="str">
        <f>VLOOKUP(V$11,[1]Графік!$A$5:$C$32,3,0)</f>
        <v>Р</v>
      </c>
      <c r="W329" s="65" t="str">
        <f>VLOOKUP(W$11,[1]Графік!$A$5:$C$32,3,0)</f>
        <v>Р</v>
      </c>
      <c r="X329" s="65" t="str">
        <f>VLOOKUP(X$11,[1]Графік!$A$5:$C$32,3,0)</f>
        <v>Р</v>
      </c>
      <c r="Y329" s="65" t="str">
        <f>VLOOKUP(Y$11,[1]Графік!$A$5:$C$32,3,0)</f>
        <v>Р</v>
      </c>
      <c r="Z329" s="65" t="str">
        <f>VLOOKUP(Z$11,[1]Графік!$A$5:$C$32,3,0)</f>
        <v>ВВ</v>
      </c>
      <c r="AA329" s="65" t="str">
        <f>VLOOKUP(AA$11,[1]Графік!$A$5:$C$32,3,0)</f>
        <v>ВВ</v>
      </c>
      <c r="AB329" s="65" t="str">
        <f>VLOOKUP(AB$11,[1]Графік!$A$5:$C$32,3,0)</f>
        <v>Р</v>
      </c>
      <c r="AC329" s="65" t="str">
        <f>VLOOKUP(AC$11,[1]Графік!$A$5:$C$32,3,0)</f>
        <v>Р</v>
      </c>
      <c r="AD329" s="65" t="str">
        <f>VLOOKUP(AD$11,[1]Графік!$A$5:$C$32,3,0)</f>
        <v>Р</v>
      </c>
      <c r="AE329" s="65" t="str">
        <f>VLOOKUP(AE$11,[1]Графік!$A$5:$C$32,3,0)</f>
        <v>Р</v>
      </c>
      <c r="AF329" s="65" t="str">
        <f>VLOOKUP(AF$11,[1]Графік!$A$5:$C$32,3,0)</f>
        <v>ВВ</v>
      </c>
      <c r="AG329" s="65" t="str">
        <f>VLOOKUP(AG$11,[1]Графік!$A$5:$C$32,3,0)</f>
        <v>ВВ</v>
      </c>
      <c r="AH329" s="65"/>
      <c r="AI329" s="65"/>
      <c r="AJ329" s="66"/>
      <c r="AK329" s="162">
        <f ca="1">SUMIF($F329:$AJ332,"Р",$F330:$AJ330)</f>
        <v>144</v>
      </c>
      <c r="AL329" s="156">
        <f ca="1">SUMIF($F331:$AJ332,"НУ",$F332:$AJ332)</f>
        <v>0</v>
      </c>
      <c r="AM329" s="127">
        <f ca="1">SUMIF(F329:AJ332,"РВ",F330:AJ330)</f>
        <v>0</v>
      </c>
      <c r="AN329" s="130">
        <f ca="1">AK329+AL329+AM329</f>
        <v>144</v>
      </c>
      <c r="AO329" s="133">
        <f ca="1">AK329/8</f>
        <v>18</v>
      </c>
      <c r="AP329" s="136">
        <f>COUNTIF($F329:$AJ332,"=ВВ")</f>
        <v>10</v>
      </c>
      <c r="AQ329" s="136">
        <f>COUNTIF($F329:$AJ332,"=В")</f>
        <v>0</v>
      </c>
      <c r="AR329" s="124">
        <f>COUNTIF($F329:$AJ332,"=НА")</f>
        <v>0</v>
      </c>
      <c r="AS329" s="124">
        <f>COUNTIF(F329:AJ332,"=ТН")</f>
        <v>0</v>
      </c>
      <c r="AT329" s="124">
        <f>COUNTIF($F329:$AJ332,"=ВД")</f>
        <v>0</v>
      </c>
      <c r="AU329" s="124">
        <f>COUNTIF($F329:$AJ332,"=ВП")</f>
        <v>0</v>
      </c>
      <c r="AV329" s="124">
        <f>COUNTIF($F329:$AJ332,"=ДД")</f>
        <v>0</v>
      </c>
      <c r="AW329" s="124">
        <f>COUNTIF($F329:$AJ332,"=П")</f>
        <v>0</v>
      </c>
      <c r="AX329" s="124">
        <f>COUNTIF($F329:$AJ332,"=ПР")</f>
        <v>0</v>
      </c>
      <c r="AY329" s="95">
        <f>COUNTIF($F329:$AJ332,"=І")</f>
        <v>0</v>
      </c>
      <c r="AZ329" s="95">
        <f>COUNTIF($F329:$AJ332,"=НЗ")</f>
        <v>0</v>
      </c>
      <c r="BA329" s="97" t="str">
        <f>IF(C329&gt;1,[1]Графік!$D$36,"")</f>
        <v/>
      </c>
    </row>
    <row r="330" spans="1:53" ht="12.75" customHeight="1" x14ac:dyDescent="0.25">
      <c r="A330" s="141"/>
      <c r="B330" s="144"/>
      <c r="C330" s="147"/>
      <c r="D330" s="150"/>
      <c r="E330" s="51"/>
      <c r="F330" s="38">
        <f t="shared" ref="F330:AG330" si="158">IF(F329="Р",8,"")</f>
        <v>8</v>
      </c>
      <c r="G330" s="39">
        <f t="shared" si="158"/>
        <v>8</v>
      </c>
      <c r="H330" s="70" t="str">
        <f t="shared" si="158"/>
        <v/>
      </c>
      <c r="I330" s="70" t="str">
        <f t="shared" si="158"/>
        <v/>
      </c>
      <c r="J330" s="70">
        <f t="shared" si="158"/>
        <v>8</v>
      </c>
      <c r="K330" s="70">
        <f t="shared" si="158"/>
        <v>8</v>
      </c>
      <c r="L330" s="70">
        <f t="shared" si="158"/>
        <v>8</v>
      </c>
      <c r="M330" s="70">
        <f t="shared" si="158"/>
        <v>8</v>
      </c>
      <c r="N330" s="70" t="str">
        <f t="shared" si="158"/>
        <v/>
      </c>
      <c r="O330" s="70" t="str">
        <f t="shared" si="158"/>
        <v/>
      </c>
      <c r="P330" s="70">
        <f t="shared" si="158"/>
        <v>8</v>
      </c>
      <c r="Q330" s="70">
        <f t="shared" si="158"/>
        <v>8</v>
      </c>
      <c r="R330" s="70">
        <f t="shared" si="158"/>
        <v>8</v>
      </c>
      <c r="S330" s="70">
        <f t="shared" si="158"/>
        <v>8</v>
      </c>
      <c r="T330" s="70" t="str">
        <f t="shared" si="158"/>
        <v/>
      </c>
      <c r="U330" s="70" t="str">
        <f t="shared" si="158"/>
        <v/>
      </c>
      <c r="V330" s="70">
        <f t="shared" si="158"/>
        <v>8</v>
      </c>
      <c r="W330" s="70">
        <f t="shared" si="158"/>
        <v>8</v>
      </c>
      <c r="X330" s="70">
        <f t="shared" si="158"/>
        <v>8</v>
      </c>
      <c r="Y330" s="70">
        <f t="shared" si="158"/>
        <v>8</v>
      </c>
      <c r="Z330" s="70" t="str">
        <f t="shared" si="158"/>
        <v/>
      </c>
      <c r="AA330" s="70" t="str">
        <f t="shared" si="158"/>
        <v/>
      </c>
      <c r="AB330" s="70">
        <f t="shared" si="158"/>
        <v>8</v>
      </c>
      <c r="AC330" s="70">
        <f t="shared" si="158"/>
        <v>8</v>
      </c>
      <c r="AD330" s="70">
        <f t="shared" si="158"/>
        <v>8</v>
      </c>
      <c r="AE330" s="70">
        <f t="shared" si="158"/>
        <v>8</v>
      </c>
      <c r="AF330" s="70" t="str">
        <f t="shared" si="158"/>
        <v/>
      </c>
      <c r="AG330" s="70" t="str">
        <f t="shared" si="158"/>
        <v/>
      </c>
      <c r="AH330" s="39"/>
      <c r="AI330" s="39"/>
      <c r="AJ330" s="40"/>
      <c r="AK330" s="162"/>
      <c r="AL330" s="156"/>
      <c r="AM330" s="127"/>
      <c r="AN330" s="130"/>
      <c r="AO330" s="133"/>
      <c r="AP330" s="136"/>
      <c r="AQ330" s="136"/>
      <c r="AR330" s="124"/>
      <c r="AS330" s="124"/>
      <c r="AT330" s="124"/>
      <c r="AU330" s="124"/>
      <c r="AV330" s="124"/>
      <c r="AW330" s="124"/>
      <c r="AX330" s="124"/>
      <c r="AY330" s="95"/>
      <c r="AZ330" s="95"/>
      <c r="BA330" s="98"/>
    </row>
    <row r="331" spans="1:53" ht="12.75" customHeight="1" x14ac:dyDescent="0.25">
      <c r="A331" s="141"/>
      <c r="B331" s="144"/>
      <c r="C331" s="147"/>
      <c r="D331" s="150"/>
      <c r="E331" s="51"/>
      <c r="F331" s="43" t="str">
        <f t="shared" ref="F331:AG331" si="159">IF(F332&gt;0,"НУ","")</f>
        <v/>
      </c>
      <c r="G331" s="43" t="str">
        <f t="shared" si="159"/>
        <v/>
      </c>
      <c r="H331" s="43" t="str">
        <f t="shared" si="159"/>
        <v/>
      </c>
      <c r="I331" s="43" t="str">
        <f t="shared" si="159"/>
        <v/>
      </c>
      <c r="J331" s="43" t="str">
        <f t="shared" si="159"/>
        <v/>
      </c>
      <c r="K331" s="43" t="str">
        <f t="shared" si="159"/>
        <v/>
      </c>
      <c r="L331" s="43" t="str">
        <f t="shared" si="159"/>
        <v/>
      </c>
      <c r="M331" s="43" t="str">
        <f t="shared" si="159"/>
        <v/>
      </c>
      <c r="N331" s="43" t="str">
        <f t="shared" si="159"/>
        <v/>
      </c>
      <c r="O331" s="43" t="str">
        <f t="shared" si="159"/>
        <v/>
      </c>
      <c r="P331" s="43" t="str">
        <f t="shared" si="159"/>
        <v/>
      </c>
      <c r="Q331" s="43" t="str">
        <f t="shared" si="159"/>
        <v/>
      </c>
      <c r="R331" s="43" t="str">
        <f t="shared" si="159"/>
        <v/>
      </c>
      <c r="S331" s="43" t="str">
        <f t="shared" si="159"/>
        <v/>
      </c>
      <c r="T331" s="43" t="str">
        <f t="shared" si="159"/>
        <v/>
      </c>
      <c r="U331" s="43" t="str">
        <f t="shared" si="159"/>
        <v/>
      </c>
      <c r="V331" s="43" t="str">
        <f t="shared" si="159"/>
        <v/>
      </c>
      <c r="W331" s="43" t="str">
        <f t="shared" si="159"/>
        <v/>
      </c>
      <c r="X331" s="43" t="str">
        <f t="shared" si="159"/>
        <v/>
      </c>
      <c r="Y331" s="43" t="str">
        <f t="shared" si="159"/>
        <v/>
      </c>
      <c r="Z331" s="43" t="str">
        <f t="shared" si="159"/>
        <v/>
      </c>
      <c r="AA331" s="43" t="str">
        <f t="shared" si="159"/>
        <v/>
      </c>
      <c r="AB331" s="43" t="str">
        <f t="shared" si="159"/>
        <v/>
      </c>
      <c r="AC331" s="43" t="str">
        <f t="shared" si="159"/>
        <v/>
      </c>
      <c r="AD331" s="43" t="str">
        <f t="shared" si="159"/>
        <v/>
      </c>
      <c r="AE331" s="43" t="str">
        <f t="shared" si="159"/>
        <v/>
      </c>
      <c r="AF331" s="43" t="str">
        <f t="shared" si="159"/>
        <v/>
      </c>
      <c r="AG331" s="43" t="str">
        <f t="shared" si="159"/>
        <v/>
      </c>
      <c r="AH331" s="43"/>
      <c r="AI331" s="43"/>
      <c r="AJ331" s="71"/>
      <c r="AK331" s="162"/>
      <c r="AL331" s="156"/>
      <c r="AM331" s="127"/>
      <c r="AN331" s="130"/>
      <c r="AO331" s="133"/>
      <c r="AP331" s="136"/>
      <c r="AQ331" s="136"/>
      <c r="AR331" s="124"/>
      <c r="AS331" s="124"/>
      <c r="AT331" s="124"/>
      <c r="AU331" s="124"/>
      <c r="AV331" s="124"/>
      <c r="AW331" s="124"/>
      <c r="AX331" s="124"/>
      <c r="AY331" s="95"/>
      <c r="AZ331" s="95"/>
      <c r="BA331" s="98"/>
    </row>
    <row r="332" spans="1:53" ht="13.5" customHeight="1" thickBot="1" x14ac:dyDescent="0.3">
      <c r="A332" s="142"/>
      <c r="B332" s="145"/>
      <c r="C332" s="148"/>
      <c r="D332" s="151"/>
      <c r="E332" s="52"/>
      <c r="F332" s="47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9"/>
      <c r="AK332" s="163"/>
      <c r="AL332" s="157"/>
      <c r="AM332" s="128"/>
      <c r="AN332" s="131"/>
      <c r="AO332" s="134"/>
      <c r="AP332" s="137"/>
      <c r="AQ332" s="137"/>
      <c r="AR332" s="125"/>
      <c r="AS332" s="125"/>
      <c r="AT332" s="125"/>
      <c r="AU332" s="125"/>
      <c r="AV332" s="125"/>
      <c r="AW332" s="125"/>
      <c r="AX332" s="125"/>
      <c r="AY332" s="96"/>
      <c r="AZ332" s="96"/>
      <c r="BA332" s="99"/>
    </row>
    <row r="333" spans="1:53" ht="12.75" customHeight="1" x14ac:dyDescent="0.25">
      <c r="A333" s="140">
        <v>81</v>
      </c>
      <c r="B333" s="143" t="str">
        <f>IFERROR(VLOOKUP($C333,[1]Списки!$A$1:$C$3999,2,0),"")</f>
        <v/>
      </c>
      <c r="C333" s="146"/>
      <c r="D333" s="149" t="str">
        <f>IFERROR(VLOOKUP($C333,[1]Списки!$A$1:$C$3999,3,0),"")</f>
        <v/>
      </c>
      <c r="E333" s="50"/>
      <c r="F333" s="34" t="str">
        <f>VLOOKUP(F$11,[1]Графік!$A$5:$C$32,3,0)</f>
        <v>Р</v>
      </c>
      <c r="G333" s="65" t="str">
        <f>VLOOKUP(G$11,[1]Графік!$A$5:$C$32,3,0)</f>
        <v>Р</v>
      </c>
      <c r="H333" s="65" t="str">
        <f>VLOOKUP(H$11,[1]Графік!$A$5:$C$32,3,0)</f>
        <v>ВВ</v>
      </c>
      <c r="I333" s="65" t="str">
        <f>VLOOKUP(I$11,[1]Графік!$A$5:$C$32,3,0)</f>
        <v>ВВ</v>
      </c>
      <c r="J333" s="65" t="str">
        <f>VLOOKUP(J$11,[1]Графік!$A$5:$C$32,3,0)</f>
        <v>Р</v>
      </c>
      <c r="K333" s="65" t="str">
        <f>VLOOKUP(K$11,[1]Графік!$A$5:$C$32,3,0)</f>
        <v>Р</v>
      </c>
      <c r="L333" s="65" t="str">
        <f>VLOOKUP(L$11,[1]Графік!$A$5:$C$32,3,0)</f>
        <v>Р</v>
      </c>
      <c r="M333" s="65" t="str">
        <f>VLOOKUP(M$11,[1]Графік!$A$5:$C$32,3,0)</f>
        <v>Р</v>
      </c>
      <c r="N333" s="65" t="str">
        <f>VLOOKUP(N$11,[1]Графік!$A$5:$C$32,3,0)</f>
        <v>ВВ</v>
      </c>
      <c r="O333" s="65" t="str">
        <f>VLOOKUP(O$11,[1]Графік!$A$5:$C$32,3,0)</f>
        <v>ВВ</v>
      </c>
      <c r="P333" s="65" t="str">
        <f>VLOOKUP(P$11,[1]Графік!$A$5:$C$32,3,0)</f>
        <v>Р</v>
      </c>
      <c r="Q333" s="65" t="str">
        <f>VLOOKUP(Q$11,[1]Графік!$A$5:$C$32,3,0)</f>
        <v>Р</v>
      </c>
      <c r="R333" s="65" t="str">
        <f>VLOOKUP(R$11,[1]Графік!$A$5:$C$32,3,0)</f>
        <v>Р</v>
      </c>
      <c r="S333" s="65" t="str">
        <f>VLOOKUP(S$11,[1]Графік!$A$5:$C$32,3,0)</f>
        <v>Р</v>
      </c>
      <c r="T333" s="65" t="str">
        <f>VLOOKUP(T$11,[1]Графік!$A$5:$C$32,3,0)</f>
        <v>ВВ</v>
      </c>
      <c r="U333" s="65" t="str">
        <f>VLOOKUP(U$11,[1]Графік!$A$5:$C$32,3,0)</f>
        <v>ВВ</v>
      </c>
      <c r="V333" s="65" t="str">
        <f>VLOOKUP(V$11,[1]Графік!$A$5:$C$32,3,0)</f>
        <v>Р</v>
      </c>
      <c r="W333" s="65" t="str">
        <f>VLOOKUP(W$11,[1]Графік!$A$5:$C$32,3,0)</f>
        <v>Р</v>
      </c>
      <c r="X333" s="65" t="str">
        <f>VLOOKUP(X$11,[1]Графік!$A$5:$C$32,3,0)</f>
        <v>Р</v>
      </c>
      <c r="Y333" s="65" t="str">
        <f>VLOOKUP(Y$11,[1]Графік!$A$5:$C$32,3,0)</f>
        <v>Р</v>
      </c>
      <c r="Z333" s="65" t="str">
        <f>VLOOKUP(Z$11,[1]Графік!$A$5:$C$32,3,0)</f>
        <v>ВВ</v>
      </c>
      <c r="AA333" s="65" t="str">
        <f>VLOOKUP(AA$11,[1]Графік!$A$5:$C$32,3,0)</f>
        <v>ВВ</v>
      </c>
      <c r="AB333" s="65" t="str">
        <f>VLOOKUP(AB$11,[1]Графік!$A$5:$C$32,3,0)</f>
        <v>Р</v>
      </c>
      <c r="AC333" s="65" t="str">
        <f>VLOOKUP(AC$11,[1]Графік!$A$5:$C$32,3,0)</f>
        <v>Р</v>
      </c>
      <c r="AD333" s="65" t="str">
        <f>VLOOKUP(AD$11,[1]Графік!$A$5:$C$32,3,0)</f>
        <v>Р</v>
      </c>
      <c r="AE333" s="65" t="str">
        <f>VLOOKUP(AE$11,[1]Графік!$A$5:$C$32,3,0)</f>
        <v>Р</v>
      </c>
      <c r="AF333" s="65" t="str">
        <f>VLOOKUP(AF$11,[1]Графік!$A$5:$C$32,3,0)</f>
        <v>ВВ</v>
      </c>
      <c r="AG333" s="65" t="str">
        <f>VLOOKUP(AG$11,[1]Графік!$A$5:$C$32,3,0)</f>
        <v>ВВ</v>
      </c>
      <c r="AH333" s="65"/>
      <c r="AI333" s="65"/>
      <c r="AJ333" s="66"/>
      <c r="AK333" s="162">
        <f ca="1">SUMIF($F333:$AJ336,"Р",$F334:$AJ334)</f>
        <v>144</v>
      </c>
      <c r="AL333" s="156">
        <f ca="1">SUMIF($F335:$AJ336,"НУ",$F336:$AJ336)</f>
        <v>0</v>
      </c>
      <c r="AM333" s="127">
        <f ca="1">SUMIF(F333:AJ336,"РВ",F334:AJ334)</f>
        <v>0</v>
      </c>
      <c r="AN333" s="130">
        <f ca="1">AK333+AL333+AM333</f>
        <v>144</v>
      </c>
      <c r="AO333" s="133">
        <f ca="1">AK333/8</f>
        <v>18</v>
      </c>
      <c r="AP333" s="136">
        <f>COUNTIF($F333:$AJ336,"=ВВ")</f>
        <v>10</v>
      </c>
      <c r="AQ333" s="136">
        <f>COUNTIF($F333:$AJ336,"=В")</f>
        <v>0</v>
      </c>
      <c r="AR333" s="124">
        <f>COUNTIF($F333:$AJ336,"=НА")</f>
        <v>0</v>
      </c>
      <c r="AS333" s="124">
        <f>COUNTIF(F333:AJ336,"=ТН")</f>
        <v>0</v>
      </c>
      <c r="AT333" s="124">
        <f>COUNTIF($F333:$AJ336,"=ВД")</f>
        <v>0</v>
      </c>
      <c r="AU333" s="124">
        <f>COUNTIF($F333:$AJ336,"=ВП")</f>
        <v>0</v>
      </c>
      <c r="AV333" s="124">
        <f>COUNTIF($F333:$AJ336,"=ДД")</f>
        <v>0</v>
      </c>
      <c r="AW333" s="124">
        <f>COUNTIF($F333:$AJ336,"=П")</f>
        <v>0</v>
      </c>
      <c r="AX333" s="124">
        <f>COUNTIF($F333:$AJ336,"=ПР")</f>
        <v>0</v>
      </c>
      <c r="AY333" s="95">
        <f>COUNTIF($F333:$AJ336,"=І")</f>
        <v>0</v>
      </c>
      <c r="AZ333" s="95">
        <f>COUNTIF($F333:$AJ336,"=НЗ")</f>
        <v>0</v>
      </c>
      <c r="BA333" s="97" t="str">
        <f>IF(C333&gt;1,[1]Графік!$D$36,"")</f>
        <v/>
      </c>
    </row>
    <row r="334" spans="1:53" ht="12.75" customHeight="1" x14ac:dyDescent="0.25">
      <c r="A334" s="141"/>
      <c r="B334" s="144"/>
      <c r="C334" s="147"/>
      <c r="D334" s="150"/>
      <c r="E334" s="51"/>
      <c r="F334" s="38">
        <f t="shared" ref="F334:AG334" si="160">IF(F333="Р",8,"")</f>
        <v>8</v>
      </c>
      <c r="G334" s="39">
        <f t="shared" si="160"/>
        <v>8</v>
      </c>
      <c r="H334" s="70" t="str">
        <f t="shared" si="160"/>
        <v/>
      </c>
      <c r="I334" s="70" t="str">
        <f t="shared" si="160"/>
        <v/>
      </c>
      <c r="J334" s="70">
        <f t="shared" si="160"/>
        <v>8</v>
      </c>
      <c r="K334" s="70">
        <f t="shared" si="160"/>
        <v>8</v>
      </c>
      <c r="L334" s="70">
        <f t="shared" si="160"/>
        <v>8</v>
      </c>
      <c r="M334" s="70">
        <f t="shared" si="160"/>
        <v>8</v>
      </c>
      <c r="N334" s="70" t="str">
        <f t="shared" si="160"/>
        <v/>
      </c>
      <c r="O334" s="70" t="str">
        <f t="shared" si="160"/>
        <v/>
      </c>
      <c r="P334" s="70">
        <f t="shared" si="160"/>
        <v>8</v>
      </c>
      <c r="Q334" s="70">
        <f t="shared" si="160"/>
        <v>8</v>
      </c>
      <c r="R334" s="70">
        <f t="shared" si="160"/>
        <v>8</v>
      </c>
      <c r="S334" s="70">
        <f t="shared" si="160"/>
        <v>8</v>
      </c>
      <c r="T334" s="70" t="str">
        <f t="shared" si="160"/>
        <v/>
      </c>
      <c r="U334" s="70" t="str">
        <f t="shared" si="160"/>
        <v/>
      </c>
      <c r="V334" s="70">
        <f t="shared" si="160"/>
        <v>8</v>
      </c>
      <c r="W334" s="70">
        <f t="shared" si="160"/>
        <v>8</v>
      </c>
      <c r="X334" s="70">
        <f t="shared" si="160"/>
        <v>8</v>
      </c>
      <c r="Y334" s="70">
        <f t="shared" si="160"/>
        <v>8</v>
      </c>
      <c r="Z334" s="70" t="str">
        <f t="shared" si="160"/>
        <v/>
      </c>
      <c r="AA334" s="70" t="str">
        <f t="shared" si="160"/>
        <v/>
      </c>
      <c r="AB334" s="70">
        <f t="shared" si="160"/>
        <v>8</v>
      </c>
      <c r="AC334" s="70">
        <f t="shared" si="160"/>
        <v>8</v>
      </c>
      <c r="AD334" s="70">
        <f t="shared" si="160"/>
        <v>8</v>
      </c>
      <c r="AE334" s="70">
        <f t="shared" si="160"/>
        <v>8</v>
      </c>
      <c r="AF334" s="70" t="str">
        <f t="shared" si="160"/>
        <v/>
      </c>
      <c r="AG334" s="70" t="str">
        <f t="shared" si="160"/>
        <v/>
      </c>
      <c r="AH334" s="39"/>
      <c r="AI334" s="39"/>
      <c r="AJ334" s="40"/>
      <c r="AK334" s="162"/>
      <c r="AL334" s="156"/>
      <c r="AM334" s="127"/>
      <c r="AN334" s="130"/>
      <c r="AO334" s="133"/>
      <c r="AP334" s="136"/>
      <c r="AQ334" s="136"/>
      <c r="AR334" s="124"/>
      <c r="AS334" s="124"/>
      <c r="AT334" s="124"/>
      <c r="AU334" s="124"/>
      <c r="AV334" s="124"/>
      <c r="AW334" s="124"/>
      <c r="AX334" s="124"/>
      <c r="AY334" s="95"/>
      <c r="AZ334" s="95"/>
      <c r="BA334" s="98"/>
    </row>
    <row r="335" spans="1:53" ht="12.75" customHeight="1" x14ac:dyDescent="0.25">
      <c r="A335" s="141"/>
      <c r="B335" s="144"/>
      <c r="C335" s="147"/>
      <c r="D335" s="150"/>
      <c r="E335" s="51"/>
      <c r="F335" s="43" t="str">
        <f t="shared" ref="F335:AG335" si="161">IF(F336&gt;0,"НУ","")</f>
        <v/>
      </c>
      <c r="G335" s="43" t="str">
        <f t="shared" si="161"/>
        <v/>
      </c>
      <c r="H335" s="43" t="str">
        <f t="shared" si="161"/>
        <v/>
      </c>
      <c r="I335" s="43" t="str">
        <f t="shared" si="161"/>
        <v/>
      </c>
      <c r="J335" s="43" t="str">
        <f t="shared" si="161"/>
        <v/>
      </c>
      <c r="K335" s="43" t="str">
        <f t="shared" si="161"/>
        <v/>
      </c>
      <c r="L335" s="43" t="str">
        <f t="shared" si="161"/>
        <v/>
      </c>
      <c r="M335" s="43" t="str">
        <f t="shared" si="161"/>
        <v/>
      </c>
      <c r="N335" s="43" t="str">
        <f t="shared" si="161"/>
        <v/>
      </c>
      <c r="O335" s="43" t="str">
        <f t="shared" si="161"/>
        <v/>
      </c>
      <c r="P335" s="43" t="str">
        <f t="shared" si="161"/>
        <v/>
      </c>
      <c r="Q335" s="43" t="str">
        <f t="shared" si="161"/>
        <v/>
      </c>
      <c r="R335" s="43" t="str">
        <f t="shared" si="161"/>
        <v/>
      </c>
      <c r="S335" s="43" t="str">
        <f t="shared" si="161"/>
        <v/>
      </c>
      <c r="T335" s="43" t="str">
        <f t="shared" si="161"/>
        <v/>
      </c>
      <c r="U335" s="43" t="str">
        <f t="shared" si="161"/>
        <v/>
      </c>
      <c r="V335" s="43" t="str">
        <f t="shared" si="161"/>
        <v/>
      </c>
      <c r="W335" s="43" t="str">
        <f t="shared" si="161"/>
        <v/>
      </c>
      <c r="X335" s="43" t="str">
        <f t="shared" si="161"/>
        <v/>
      </c>
      <c r="Y335" s="43" t="str">
        <f t="shared" si="161"/>
        <v/>
      </c>
      <c r="Z335" s="43" t="str">
        <f t="shared" si="161"/>
        <v/>
      </c>
      <c r="AA335" s="43" t="str">
        <f t="shared" si="161"/>
        <v/>
      </c>
      <c r="AB335" s="43" t="str">
        <f t="shared" si="161"/>
        <v/>
      </c>
      <c r="AC335" s="43" t="str">
        <f t="shared" si="161"/>
        <v/>
      </c>
      <c r="AD335" s="43" t="str">
        <f t="shared" si="161"/>
        <v/>
      </c>
      <c r="AE335" s="43" t="str">
        <f t="shared" si="161"/>
        <v/>
      </c>
      <c r="AF335" s="43" t="str">
        <f t="shared" si="161"/>
        <v/>
      </c>
      <c r="AG335" s="43" t="str">
        <f t="shared" si="161"/>
        <v/>
      </c>
      <c r="AH335" s="43"/>
      <c r="AI335" s="43"/>
      <c r="AJ335" s="71"/>
      <c r="AK335" s="162"/>
      <c r="AL335" s="156"/>
      <c r="AM335" s="127"/>
      <c r="AN335" s="130"/>
      <c r="AO335" s="133"/>
      <c r="AP335" s="136"/>
      <c r="AQ335" s="136"/>
      <c r="AR335" s="124"/>
      <c r="AS335" s="124"/>
      <c r="AT335" s="124"/>
      <c r="AU335" s="124"/>
      <c r="AV335" s="124"/>
      <c r="AW335" s="124"/>
      <c r="AX335" s="124"/>
      <c r="AY335" s="95"/>
      <c r="AZ335" s="95"/>
      <c r="BA335" s="98"/>
    </row>
    <row r="336" spans="1:53" ht="13.5" customHeight="1" thickBot="1" x14ac:dyDescent="0.3">
      <c r="A336" s="142"/>
      <c r="B336" s="145"/>
      <c r="C336" s="148"/>
      <c r="D336" s="151"/>
      <c r="E336" s="52"/>
      <c r="F336" s="47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9"/>
      <c r="AK336" s="163"/>
      <c r="AL336" s="157"/>
      <c r="AM336" s="128"/>
      <c r="AN336" s="131"/>
      <c r="AO336" s="134"/>
      <c r="AP336" s="137"/>
      <c r="AQ336" s="137"/>
      <c r="AR336" s="125"/>
      <c r="AS336" s="125"/>
      <c r="AT336" s="125"/>
      <c r="AU336" s="125"/>
      <c r="AV336" s="125"/>
      <c r="AW336" s="125"/>
      <c r="AX336" s="125"/>
      <c r="AY336" s="96"/>
      <c r="AZ336" s="96"/>
      <c r="BA336" s="99"/>
    </row>
    <row r="337" spans="1:53" ht="12.75" customHeight="1" x14ac:dyDescent="0.25">
      <c r="A337" s="164" t="s">
        <v>433</v>
      </c>
      <c r="B337" s="165"/>
      <c r="C337" s="165"/>
      <c r="D337" s="165"/>
      <c r="E337" s="166"/>
      <c r="F337" s="170">
        <f t="shared" ref="F337:AJ337" si="162">COUNTIF(F$13:F$336,"Р")+COUNTIF(F$13:F$336,"РВ")</f>
        <v>81</v>
      </c>
      <c r="G337" s="170">
        <f t="shared" si="162"/>
        <v>81</v>
      </c>
      <c r="H337" s="170">
        <f t="shared" si="162"/>
        <v>0</v>
      </c>
      <c r="I337" s="170">
        <f t="shared" si="162"/>
        <v>0</v>
      </c>
      <c r="J337" s="170">
        <f t="shared" si="162"/>
        <v>81</v>
      </c>
      <c r="K337" s="170">
        <f t="shared" si="162"/>
        <v>81</v>
      </c>
      <c r="L337" s="170">
        <f t="shared" si="162"/>
        <v>81</v>
      </c>
      <c r="M337" s="170">
        <f t="shared" si="162"/>
        <v>81</v>
      </c>
      <c r="N337" s="170">
        <f t="shared" si="162"/>
        <v>0</v>
      </c>
      <c r="O337" s="170">
        <f t="shared" si="162"/>
        <v>0</v>
      </c>
      <c r="P337" s="170">
        <f t="shared" si="162"/>
        <v>81</v>
      </c>
      <c r="Q337" s="170">
        <f t="shared" si="162"/>
        <v>81</v>
      </c>
      <c r="R337" s="170">
        <f t="shared" si="162"/>
        <v>81</v>
      </c>
      <c r="S337" s="170">
        <f t="shared" si="162"/>
        <v>81</v>
      </c>
      <c r="T337" s="170">
        <f t="shared" si="162"/>
        <v>0</v>
      </c>
      <c r="U337" s="170">
        <f t="shared" si="162"/>
        <v>0</v>
      </c>
      <c r="V337" s="170">
        <f t="shared" si="162"/>
        <v>81</v>
      </c>
      <c r="W337" s="170">
        <f t="shared" si="162"/>
        <v>81</v>
      </c>
      <c r="X337" s="170">
        <f t="shared" si="162"/>
        <v>81</v>
      </c>
      <c r="Y337" s="170">
        <f t="shared" si="162"/>
        <v>81</v>
      </c>
      <c r="Z337" s="170">
        <f t="shared" si="162"/>
        <v>0</v>
      </c>
      <c r="AA337" s="170">
        <f t="shared" si="162"/>
        <v>0</v>
      </c>
      <c r="AB337" s="170">
        <f t="shared" si="162"/>
        <v>81</v>
      </c>
      <c r="AC337" s="170">
        <f t="shared" si="162"/>
        <v>81</v>
      </c>
      <c r="AD337" s="170">
        <f t="shared" si="162"/>
        <v>81</v>
      </c>
      <c r="AE337" s="170">
        <f t="shared" si="162"/>
        <v>81</v>
      </c>
      <c r="AF337" s="170">
        <f t="shared" si="162"/>
        <v>0</v>
      </c>
      <c r="AG337" s="170">
        <f t="shared" si="162"/>
        <v>0</v>
      </c>
      <c r="AH337" s="170">
        <f t="shared" si="162"/>
        <v>0</v>
      </c>
      <c r="AI337" s="170">
        <f t="shared" si="162"/>
        <v>0</v>
      </c>
      <c r="AJ337" s="170">
        <f t="shared" si="162"/>
        <v>0</v>
      </c>
      <c r="AK337" s="177">
        <f t="shared" ref="AK337:AZ337" ca="1" si="163">IF(SUM(AK13:AK336)&gt;0,SUM(AK13:AK336),"-")</f>
        <v>11664</v>
      </c>
      <c r="AL337" s="172" t="str">
        <f t="shared" ca="1" si="163"/>
        <v>-</v>
      </c>
      <c r="AM337" s="172" t="str">
        <f t="shared" ca="1" si="163"/>
        <v>-</v>
      </c>
      <c r="AN337" s="179">
        <f t="shared" ca="1" si="163"/>
        <v>11664</v>
      </c>
      <c r="AO337" s="172">
        <f t="shared" ca="1" si="163"/>
        <v>1458</v>
      </c>
      <c r="AP337" s="172">
        <f t="shared" si="163"/>
        <v>810</v>
      </c>
      <c r="AQ337" s="172" t="str">
        <f t="shared" si="163"/>
        <v>-</v>
      </c>
      <c r="AR337" s="172" t="str">
        <f t="shared" si="163"/>
        <v>-</v>
      </c>
      <c r="AS337" s="172" t="str">
        <f t="shared" si="163"/>
        <v>-</v>
      </c>
      <c r="AT337" s="172" t="str">
        <f t="shared" si="163"/>
        <v>-</v>
      </c>
      <c r="AU337" s="172" t="str">
        <f t="shared" si="163"/>
        <v>-</v>
      </c>
      <c r="AV337" s="172" t="str">
        <f t="shared" si="163"/>
        <v>-</v>
      </c>
      <c r="AW337" s="172" t="str">
        <f t="shared" si="163"/>
        <v>-</v>
      </c>
      <c r="AX337" s="172" t="str">
        <f t="shared" si="163"/>
        <v>-</v>
      </c>
      <c r="AY337" s="172" t="str">
        <f t="shared" si="163"/>
        <v>-</v>
      </c>
      <c r="AZ337" s="172" t="str">
        <f t="shared" si="163"/>
        <v>-</v>
      </c>
      <c r="BA337" s="175">
        <f>SUM(BA13:BA336)</f>
        <v>0</v>
      </c>
    </row>
    <row r="338" spans="1:53" ht="13.5" thickBot="1" x14ac:dyDescent="0.3">
      <c r="A338" s="167"/>
      <c r="B338" s="168"/>
      <c r="C338" s="168"/>
      <c r="D338" s="168"/>
      <c r="E338" s="169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  <c r="AA338" s="171"/>
      <c r="AB338" s="171"/>
      <c r="AC338" s="171"/>
      <c r="AD338" s="171"/>
      <c r="AE338" s="171"/>
      <c r="AF338" s="171"/>
      <c r="AG338" s="171"/>
      <c r="AH338" s="171"/>
      <c r="AI338" s="171"/>
      <c r="AJ338" s="171"/>
      <c r="AK338" s="178"/>
      <c r="AL338" s="173"/>
      <c r="AM338" s="173"/>
      <c r="AN338" s="180"/>
      <c r="AO338" s="173"/>
      <c r="AP338" s="173"/>
      <c r="AQ338" s="173"/>
      <c r="AR338" s="173"/>
      <c r="AS338" s="173"/>
      <c r="AT338" s="173"/>
      <c r="AU338" s="173"/>
      <c r="AV338" s="173"/>
      <c r="AW338" s="173"/>
      <c r="AX338" s="173"/>
      <c r="AY338" s="173"/>
      <c r="AZ338" s="173"/>
      <c r="BA338" s="176"/>
    </row>
    <row r="339" spans="1:53" x14ac:dyDescent="0.25">
      <c r="A339" s="164" t="s">
        <v>434</v>
      </c>
      <c r="B339" s="165"/>
      <c r="C339" s="165"/>
      <c r="D339" s="165"/>
      <c r="E339" s="165"/>
      <c r="F339" s="170">
        <f t="shared" ref="F339:AJ339" si="164">COUNTIF(F$13:F$336,"НУ")</f>
        <v>0</v>
      </c>
      <c r="G339" s="170">
        <f t="shared" si="164"/>
        <v>0</v>
      </c>
      <c r="H339" s="170">
        <f t="shared" si="164"/>
        <v>0</v>
      </c>
      <c r="I339" s="170">
        <f t="shared" si="164"/>
        <v>0</v>
      </c>
      <c r="J339" s="170">
        <f t="shared" si="164"/>
        <v>0</v>
      </c>
      <c r="K339" s="170">
        <f t="shared" si="164"/>
        <v>0</v>
      </c>
      <c r="L339" s="170">
        <f t="shared" si="164"/>
        <v>0</v>
      </c>
      <c r="M339" s="170">
        <f t="shared" si="164"/>
        <v>0</v>
      </c>
      <c r="N339" s="170">
        <f t="shared" si="164"/>
        <v>0</v>
      </c>
      <c r="O339" s="170">
        <f t="shared" si="164"/>
        <v>0</v>
      </c>
      <c r="P339" s="170">
        <f t="shared" si="164"/>
        <v>0</v>
      </c>
      <c r="Q339" s="170">
        <f t="shared" si="164"/>
        <v>0</v>
      </c>
      <c r="R339" s="170">
        <f t="shared" si="164"/>
        <v>0</v>
      </c>
      <c r="S339" s="170">
        <f t="shared" si="164"/>
        <v>0</v>
      </c>
      <c r="T339" s="170">
        <f t="shared" si="164"/>
        <v>0</v>
      </c>
      <c r="U339" s="170">
        <f t="shared" si="164"/>
        <v>0</v>
      </c>
      <c r="V339" s="170">
        <f t="shared" si="164"/>
        <v>0</v>
      </c>
      <c r="W339" s="170">
        <f t="shared" si="164"/>
        <v>0</v>
      </c>
      <c r="X339" s="170">
        <f t="shared" si="164"/>
        <v>0</v>
      </c>
      <c r="Y339" s="170">
        <f t="shared" si="164"/>
        <v>0</v>
      </c>
      <c r="Z339" s="170">
        <f t="shared" si="164"/>
        <v>0</v>
      </c>
      <c r="AA339" s="170">
        <f t="shared" si="164"/>
        <v>0</v>
      </c>
      <c r="AB339" s="170">
        <f t="shared" si="164"/>
        <v>0</v>
      </c>
      <c r="AC339" s="170">
        <f t="shared" si="164"/>
        <v>0</v>
      </c>
      <c r="AD339" s="170">
        <f t="shared" si="164"/>
        <v>0</v>
      </c>
      <c r="AE339" s="170">
        <f t="shared" si="164"/>
        <v>0</v>
      </c>
      <c r="AF339" s="170">
        <f t="shared" si="164"/>
        <v>0</v>
      </c>
      <c r="AG339" s="170">
        <f t="shared" si="164"/>
        <v>0</v>
      </c>
      <c r="AH339" s="170">
        <f t="shared" si="164"/>
        <v>0</v>
      </c>
      <c r="AI339" s="170">
        <f t="shared" si="164"/>
        <v>0</v>
      </c>
      <c r="AJ339" s="170">
        <f t="shared" si="164"/>
        <v>0</v>
      </c>
      <c r="AK339" s="188"/>
      <c r="AL339" s="188"/>
      <c r="AM339" s="188"/>
      <c r="AN339" s="188"/>
      <c r="AO339" s="188"/>
      <c r="AP339" s="188"/>
      <c r="AQ339" s="188"/>
      <c r="AR339" s="188"/>
      <c r="AS339" s="188"/>
      <c r="AT339" s="188"/>
      <c r="AU339" s="188"/>
      <c r="AV339" s="188"/>
      <c r="AW339" s="188"/>
      <c r="AX339" s="188"/>
      <c r="AY339" s="188"/>
      <c r="AZ339" s="188"/>
      <c r="BA339" s="181"/>
    </row>
    <row r="340" spans="1:53" ht="13.5" thickBot="1" x14ac:dyDescent="0.3">
      <c r="A340" s="167"/>
      <c r="B340" s="168"/>
      <c r="C340" s="168"/>
      <c r="D340" s="168"/>
      <c r="E340" s="168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  <c r="AA340" s="171"/>
      <c r="AB340" s="171"/>
      <c r="AC340" s="171"/>
      <c r="AD340" s="171"/>
      <c r="AE340" s="171"/>
      <c r="AF340" s="171"/>
      <c r="AG340" s="171"/>
      <c r="AH340" s="171"/>
      <c r="AI340" s="171"/>
      <c r="AJ340" s="171"/>
      <c r="AK340" s="189"/>
      <c r="AL340" s="189"/>
      <c r="AM340" s="189"/>
      <c r="AN340" s="189"/>
      <c r="AO340" s="189"/>
      <c r="AP340" s="189"/>
      <c r="AQ340" s="189"/>
      <c r="AR340" s="189"/>
      <c r="AS340" s="189"/>
      <c r="AT340" s="189"/>
      <c r="AU340" s="189"/>
      <c r="AV340" s="189"/>
      <c r="AW340" s="189"/>
      <c r="AX340" s="189"/>
      <c r="AY340" s="189"/>
      <c r="AZ340" s="189"/>
      <c r="BA340" s="182"/>
    </row>
    <row r="341" spans="1:53" x14ac:dyDescent="0.25">
      <c r="D341" s="6"/>
      <c r="E341" s="6"/>
    </row>
    <row r="342" spans="1:53" x14ac:dyDescent="0.2">
      <c r="A342" s="183" t="s">
        <v>435</v>
      </c>
      <c r="B342" s="183"/>
      <c r="C342" s="183"/>
      <c r="D342" s="183"/>
      <c r="E342" s="184"/>
      <c r="F342" s="184"/>
      <c r="G342" s="184"/>
      <c r="H342" s="184"/>
      <c r="I342" s="184"/>
      <c r="J342" s="184"/>
      <c r="L342" s="185"/>
      <c r="M342" s="185"/>
      <c r="N342" s="185"/>
      <c r="P342" s="186"/>
      <c r="Q342" s="186"/>
      <c r="R342" s="186"/>
      <c r="S342" s="186"/>
      <c r="T342" s="186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187"/>
      <c r="AL342" s="187"/>
      <c r="AM342" s="187"/>
      <c r="AN342" s="54"/>
      <c r="AO342" s="54"/>
    </row>
    <row r="343" spans="1:53" x14ac:dyDescent="0.15">
      <c r="A343" s="19"/>
      <c r="B343" s="55"/>
      <c r="C343" s="56"/>
      <c r="D343" s="19"/>
      <c r="E343" s="174" t="s">
        <v>436</v>
      </c>
      <c r="F343" s="174"/>
      <c r="G343" s="174"/>
      <c r="H343" s="174"/>
      <c r="I343" s="174"/>
      <c r="J343" s="174"/>
      <c r="K343" s="19"/>
      <c r="L343" s="174" t="s">
        <v>437</v>
      </c>
      <c r="M343" s="174"/>
      <c r="N343" s="174"/>
      <c r="O343" s="19"/>
      <c r="P343" s="174" t="s">
        <v>438</v>
      </c>
      <c r="Q343" s="174"/>
      <c r="R343" s="174"/>
      <c r="S343" s="174"/>
      <c r="T343" s="174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57"/>
      <c r="AM343" s="19"/>
      <c r="AN343" s="58"/>
      <c r="AO343" s="58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59"/>
    </row>
    <row r="344" spans="1:53" x14ac:dyDescent="0.2">
      <c r="A344" s="60" t="s">
        <v>439</v>
      </c>
      <c r="B344" s="60"/>
      <c r="C344" s="61"/>
      <c r="E344" s="194" t="s">
        <v>440</v>
      </c>
      <c r="F344" s="194"/>
      <c r="G344" s="194"/>
      <c r="H344" s="194"/>
      <c r="I344" s="194"/>
      <c r="J344" s="194"/>
      <c r="L344" s="185"/>
      <c r="M344" s="185"/>
      <c r="N344" s="185"/>
      <c r="P344" s="186"/>
      <c r="Q344" s="186"/>
      <c r="R344" s="186"/>
      <c r="S344" s="186"/>
      <c r="T344" s="186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191">
        <f ca="1">AO4</f>
        <v>43515</v>
      </c>
      <c r="AL344" s="191"/>
      <c r="AM344" s="191"/>
      <c r="AN344" s="54"/>
      <c r="AO344" s="54"/>
    </row>
    <row r="345" spans="1:53" x14ac:dyDescent="0.25">
      <c r="A345" s="19"/>
      <c r="B345" s="19"/>
      <c r="C345" s="62"/>
      <c r="D345" s="19"/>
      <c r="E345" s="174" t="s">
        <v>436</v>
      </c>
      <c r="F345" s="174"/>
      <c r="G345" s="174"/>
      <c r="H345" s="174"/>
      <c r="I345" s="174"/>
      <c r="J345" s="174"/>
      <c r="K345" s="19"/>
      <c r="L345" s="174" t="s">
        <v>437</v>
      </c>
      <c r="M345" s="174"/>
      <c r="N345" s="174"/>
      <c r="O345" s="19"/>
      <c r="P345" s="174" t="s">
        <v>438</v>
      </c>
      <c r="Q345" s="174"/>
      <c r="R345" s="174"/>
      <c r="S345" s="174"/>
      <c r="T345" s="174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19"/>
      <c r="AM345" s="58"/>
      <c r="AN345" s="58"/>
      <c r="AO345" s="58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59"/>
    </row>
    <row r="347" spans="1:53" x14ac:dyDescent="0.25">
      <c r="D347" s="192" t="s">
        <v>441</v>
      </c>
      <c r="E347" s="193"/>
      <c r="F347" s="193"/>
      <c r="G347" s="193"/>
      <c r="H347" s="193"/>
      <c r="I347" s="193"/>
      <c r="J347" s="193"/>
      <c r="K347" s="193"/>
      <c r="L347" s="193"/>
      <c r="M347" s="193"/>
      <c r="N347" s="193"/>
      <c r="O347" s="193"/>
      <c r="P347" s="193"/>
      <c r="Q347" s="193"/>
      <c r="R347" s="193"/>
      <c r="S347" s="193"/>
      <c r="T347" s="193"/>
      <c r="U347" s="193"/>
      <c r="V347" s="193"/>
      <c r="W347" s="193"/>
      <c r="X347" s="193"/>
      <c r="Y347" s="193"/>
      <c r="Z347" s="193"/>
      <c r="AA347" s="193"/>
      <c r="AB347" s="193"/>
      <c r="AC347" s="193"/>
      <c r="AD347" s="193"/>
      <c r="AE347" s="193"/>
      <c r="AF347" s="193"/>
      <c r="AG347" s="193"/>
      <c r="AH347" s="193"/>
      <c r="AI347" s="193"/>
      <c r="AJ347" s="193"/>
      <c r="AK347" s="193"/>
      <c r="AL347" s="193"/>
      <c r="AM347" s="193"/>
    </row>
    <row r="348" spans="1:53" x14ac:dyDescent="0.25">
      <c r="D348" s="63" t="s">
        <v>418</v>
      </c>
      <c r="E348" s="63" t="s">
        <v>442</v>
      </c>
      <c r="F348" s="190" t="s">
        <v>443</v>
      </c>
      <c r="G348" s="190"/>
      <c r="H348" s="190"/>
      <c r="I348" s="190"/>
      <c r="J348" s="190"/>
      <c r="K348" s="190"/>
      <c r="L348" s="190"/>
      <c r="M348" s="190"/>
      <c r="N348" s="190"/>
      <c r="O348" s="190"/>
      <c r="P348" s="190"/>
      <c r="Q348" s="190"/>
      <c r="R348" s="190"/>
      <c r="S348" s="190"/>
      <c r="T348" s="190"/>
      <c r="U348" s="190"/>
      <c r="V348" s="190"/>
      <c r="W348" s="190"/>
      <c r="X348" s="190"/>
      <c r="Y348" s="190"/>
      <c r="Z348" s="190"/>
      <c r="AA348" s="190"/>
      <c r="AB348" s="190"/>
      <c r="AC348" s="190"/>
      <c r="AD348" s="190"/>
      <c r="AE348" s="190"/>
      <c r="AF348" s="190"/>
      <c r="AG348" s="190"/>
      <c r="AH348" s="190"/>
      <c r="AI348" s="190"/>
      <c r="AJ348" s="190"/>
      <c r="AK348" s="190"/>
      <c r="AL348" s="190"/>
      <c r="AM348" s="190"/>
    </row>
    <row r="349" spans="1:53" x14ac:dyDescent="0.25">
      <c r="D349" s="63" t="s">
        <v>421</v>
      </c>
      <c r="E349" s="63" t="s">
        <v>442</v>
      </c>
      <c r="F349" s="190" t="s">
        <v>444</v>
      </c>
      <c r="G349" s="190"/>
      <c r="H349" s="190"/>
      <c r="I349" s="190"/>
      <c r="J349" s="190"/>
      <c r="K349" s="190"/>
      <c r="L349" s="190"/>
      <c r="M349" s="190"/>
      <c r="N349" s="190"/>
      <c r="O349" s="190"/>
      <c r="P349" s="190"/>
      <c r="Q349" s="190"/>
      <c r="R349" s="190"/>
      <c r="S349" s="190"/>
      <c r="T349" s="190"/>
      <c r="U349" s="190"/>
      <c r="V349" s="190"/>
      <c r="W349" s="190"/>
      <c r="X349" s="190"/>
      <c r="Y349" s="190"/>
      <c r="Z349" s="190"/>
      <c r="AA349" s="190"/>
      <c r="AB349" s="190"/>
      <c r="AC349" s="190"/>
      <c r="AD349" s="190"/>
      <c r="AE349" s="190"/>
      <c r="AF349" s="190"/>
      <c r="AG349" s="190"/>
      <c r="AH349" s="190"/>
      <c r="AI349" s="190"/>
      <c r="AJ349" s="190"/>
      <c r="AK349" s="190"/>
      <c r="AL349" s="190"/>
      <c r="AM349" s="190"/>
    </row>
    <row r="350" spans="1:53" x14ac:dyDescent="0.25">
      <c r="D350" s="63" t="s">
        <v>445</v>
      </c>
      <c r="E350" s="63" t="s">
        <v>442</v>
      </c>
      <c r="F350" s="190" t="s">
        <v>446</v>
      </c>
      <c r="G350" s="190"/>
      <c r="H350" s="190"/>
      <c r="I350" s="190"/>
      <c r="J350" s="190"/>
      <c r="K350" s="190"/>
      <c r="L350" s="190"/>
      <c r="M350" s="190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190"/>
      <c r="Z350" s="190"/>
      <c r="AA350" s="190"/>
      <c r="AB350" s="190"/>
      <c r="AC350" s="190"/>
      <c r="AD350" s="190"/>
      <c r="AE350" s="190"/>
      <c r="AF350" s="190"/>
      <c r="AG350" s="190"/>
      <c r="AH350" s="190"/>
      <c r="AI350" s="190"/>
      <c r="AJ350" s="190"/>
      <c r="AK350" s="190"/>
      <c r="AL350" s="190"/>
      <c r="AM350" s="190"/>
    </row>
    <row r="351" spans="1:53" x14ac:dyDescent="0.25">
      <c r="D351" s="63" t="s">
        <v>447</v>
      </c>
      <c r="E351" s="63" t="s">
        <v>442</v>
      </c>
      <c r="F351" s="190" t="s">
        <v>448</v>
      </c>
      <c r="G351" s="190"/>
      <c r="H351" s="190"/>
      <c r="I351" s="190"/>
      <c r="J351" s="190"/>
      <c r="K351" s="190"/>
      <c r="L351" s="190"/>
      <c r="M351" s="190"/>
      <c r="N351" s="190"/>
      <c r="O351" s="190"/>
      <c r="P351" s="190"/>
      <c r="Q351" s="190"/>
      <c r="R351" s="190"/>
      <c r="S351" s="190"/>
      <c r="T351" s="190"/>
      <c r="U351" s="190"/>
      <c r="V351" s="190"/>
      <c r="W351" s="190"/>
      <c r="X351" s="190"/>
      <c r="Y351" s="190"/>
      <c r="Z351" s="190"/>
      <c r="AA351" s="190"/>
      <c r="AB351" s="190"/>
      <c r="AC351" s="190"/>
      <c r="AD351" s="190"/>
      <c r="AE351" s="190"/>
      <c r="AF351" s="190"/>
      <c r="AG351" s="190"/>
      <c r="AH351" s="190"/>
      <c r="AI351" s="190"/>
      <c r="AJ351" s="190"/>
      <c r="AK351" s="190"/>
      <c r="AL351" s="190"/>
      <c r="AM351" s="190"/>
    </row>
    <row r="352" spans="1:53" x14ac:dyDescent="0.25">
      <c r="D352" s="63" t="s">
        <v>419</v>
      </c>
      <c r="E352" s="63" t="s">
        <v>442</v>
      </c>
      <c r="F352" s="190" t="s">
        <v>449</v>
      </c>
      <c r="G352" s="190"/>
      <c r="H352" s="190"/>
      <c r="I352" s="190"/>
      <c r="J352" s="190"/>
      <c r="K352" s="190"/>
      <c r="L352" s="190"/>
      <c r="M352" s="190"/>
      <c r="N352" s="190"/>
      <c r="O352" s="190"/>
      <c r="P352" s="190"/>
      <c r="Q352" s="190"/>
      <c r="R352" s="190"/>
      <c r="S352" s="190"/>
      <c r="T352" s="190"/>
      <c r="U352" s="190"/>
      <c r="V352" s="190"/>
      <c r="W352" s="190"/>
      <c r="X352" s="190"/>
      <c r="Y352" s="190"/>
      <c r="Z352" s="190"/>
      <c r="AA352" s="190"/>
      <c r="AB352" s="190"/>
      <c r="AC352" s="190"/>
      <c r="AD352" s="190"/>
      <c r="AE352" s="190"/>
      <c r="AF352" s="190"/>
      <c r="AG352" s="190"/>
      <c r="AH352" s="190"/>
      <c r="AI352" s="190"/>
      <c r="AJ352" s="190"/>
      <c r="AK352" s="190"/>
      <c r="AL352" s="190"/>
      <c r="AM352" s="190"/>
    </row>
    <row r="353" spans="4:39" x14ac:dyDescent="0.25">
      <c r="D353" s="63" t="s">
        <v>420</v>
      </c>
      <c r="E353" s="63" t="s">
        <v>442</v>
      </c>
      <c r="F353" s="190" t="s">
        <v>450</v>
      </c>
      <c r="G353" s="190"/>
      <c r="H353" s="190"/>
      <c r="I353" s="190"/>
      <c r="J353" s="190"/>
      <c r="K353" s="190"/>
      <c r="L353" s="190"/>
      <c r="M353" s="190"/>
      <c r="N353" s="190"/>
      <c r="O353" s="190"/>
      <c r="P353" s="190"/>
      <c r="Q353" s="190"/>
      <c r="R353" s="190"/>
      <c r="S353" s="190"/>
      <c r="T353" s="190"/>
      <c r="U353" s="190"/>
      <c r="V353" s="190"/>
      <c r="W353" s="190"/>
      <c r="X353" s="190"/>
      <c r="Y353" s="190"/>
      <c r="Z353" s="190"/>
      <c r="AA353" s="190"/>
      <c r="AB353" s="190"/>
      <c r="AC353" s="190"/>
      <c r="AD353" s="190"/>
      <c r="AE353" s="190"/>
      <c r="AF353" s="190"/>
      <c r="AG353" s="190"/>
      <c r="AH353" s="190"/>
      <c r="AI353" s="190"/>
      <c r="AJ353" s="190"/>
      <c r="AK353" s="190"/>
      <c r="AL353" s="190"/>
      <c r="AM353" s="190"/>
    </row>
    <row r="354" spans="4:39" x14ac:dyDescent="0.25">
      <c r="D354" s="63" t="s">
        <v>425</v>
      </c>
      <c r="E354" s="63" t="s">
        <v>442</v>
      </c>
      <c r="F354" s="190" t="s">
        <v>410</v>
      </c>
      <c r="G354" s="190"/>
      <c r="H354" s="190"/>
      <c r="I354" s="190"/>
      <c r="J354" s="190"/>
      <c r="K354" s="190"/>
      <c r="L354" s="190"/>
      <c r="M354" s="190"/>
      <c r="N354" s="190"/>
      <c r="O354" s="190"/>
      <c r="P354" s="190"/>
      <c r="Q354" s="190"/>
      <c r="R354" s="190"/>
      <c r="S354" s="190"/>
      <c r="T354" s="190"/>
      <c r="U354" s="190"/>
      <c r="V354" s="190"/>
      <c r="W354" s="190"/>
      <c r="X354" s="190"/>
      <c r="Y354" s="190"/>
      <c r="Z354" s="190"/>
      <c r="AA354" s="190"/>
      <c r="AB354" s="190"/>
      <c r="AC354" s="190"/>
      <c r="AD354" s="190"/>
      <c r="AE354" s="190"/>
      <c r="AF354" s="190"/>
      <c r="AG354" s="190"/>
      <c r="AH354" s="190"/>
      <c r="AI354" s="190"/>
      <c r="AJ354" s="190"/>
      <c r="AK354" s="190"/>
      <c r="AL354" s="190"/>
      <c r="AM354" s="190"/>
    </row>
    <row r="355" spans="4:39" x14ac:dyDescent="0.25">
      <c r="D355" s="63" t="s">
        <v>451</v>
      </c>
      <c r="E355" s="63" t="s">
        <v>442</v>
      </c>
      <c r="F355" s="190" t="s">
        <v>452</v>
      </c>
      <c r="G355" s="190"/>
      <c r="H355" s="190"/>
      <c r="I355" s="190"/>
      <c r="J355" s="190"/>
      <c r="K355" s="190"/>
      <c r="L355" s="190"/>
      <c r="M355" s="190"/>
      <c r="N355" s="190"/>
      <c r="O355" s="190"/>
      <c r="P355" s="190"/>
      <c r="Q355" s="190"/>
      <c r="R355" s="190"/>
      <c r="S355" s="190"/>
      <c r="T355" s="190"/>
      <c r="U355" s="190"/>
      <c r="V355" s="190"/>
      <c r="W355" s="190"/>
      <c r="X355" s="190"/>
      <c r="Y355" s="190"/>
      <c r="Z355" s="190"/>
      <c r="AA355" s="190"/>
      <c r="AB355" s="190"/>
      <c r="AC355" s="190"/>
      <c r="AD355" s="190"/>
      <c r="AE355" s="190"/>
      <c r="AF355" s="190"/>
      <c r="AG355" s="190"/>
      <c r="AH355" s="190"/>
      <c r="AI355" s="190"/>
      <c r="AJ355" s="190"/>
      <c r="AK355" s="190"/>
      <c r="AL355" s="190"/>
      <c r="AM355" s="190"/>
    </row>
    <row r="356" spans="4:39" x14ac:dyDescent="0.25">
      <c r="D356" s="63" t="s">
        <v>426</v>
      </c>
      <c r="E356" s="63" t="s">
        <v>442</v>
      </c>
      <c r="F356" s="190" t="s">
        <v>453</v>
      </c>
      <c r="G356" s="190"/>
      <c r="H356" s="190"/>
      <c r="I356" s="190"/>
      <c r="J356" s="190"/>
      <c r="K356" s="190"/>
      <c r="L356" s="190"/>
      <c r="M356" s="190"/>
      <c r="N356" s="190"/>
      <c r="O356" s="190"/>
      <c r="P356" s="190"/>
      <c r="Q356" s="190"/>
      <c r="R356" s="190"/>
      <c r="S356" s="190"/>
      <c r="T356" s="190"/>
      <c r="U356" s="190"/>
      <c r="V356" s="190"/>
      <c r="W356" s="190"/>
      <c r="X356" s="190"/>
      <c r="Y356" s="190"/>
      <c r="Z356" s="190"/>
      <c r="AA356" s="190"/>
      <c r="AB356" s="190"/>
      <c r="AC356" s="190"/>
      <c r="AD356" s="190"/>
      <c r="AE356" s="190"/>
      <c r="AF356" s="190"/>
      <c r="AG356" s="190"/>
      <c r="AH356" s="190"/>
      <c r="AI356" s="190"/>
      <c r="AJ356" s="190"/>
      <c r="AK356" s="190"/>
      <c r="AL356" s="190"/>
      <c r="AM356" s="190"/>
    </row>
    <row r="357" spans="4:39" x14ac:dyDescent="0.25">
      <c r="D357" s="63" t="s">
        <v>427</v>
      </c>
      <c r="E357" s="63" t="s">
        <v>442</v>
      </c>
      <c r="F357" s="190" t="s">
        <v>454</v>
      </c>
      <c r="G357" s="190"/>
      <c r="H357" s="190"/>
      <c r="I357" s="190"/>
      <c r="J357" s="190"/>
      <c r="K357" s="190"/>
      <c r="L357" s="190"/>
      <c r="M357" s="190"/>
      <c r="N357" s="190"/>
      <c r="O357" s="190"/>
      <c r="P357" s="190"/>
      <c r="Q357" s="190"/>
      <c r="R357" s="190"/>
      <c r="S357" s="190"/>
      <c r="T357" s="190"/>
      <c r="U357" s="190"/>
      <c r="V357" s="190"/>
      <c r="W357" s="190"/>
      <c r="X357" s="190"/>
      <c r="Y357" s="190"/>
      <c r="Z357" s="190"/>
      <c r="AA357" s="190"/>
      <c r="AB357" s="190"/>
      <c r="AC357" s="190"/>
      <c r="AD357" s="190"/>
      <c r="AE357" s="190"/>
      <c r="AF357" s="190"/>
      <c r="AG357" s="190"/>
      <c r="AH357" s="190"/>
      <c r="AI357" s="190"/>
      <c r="AJ357" s="190"/>
      <c r="AK357" s="190"/>
      <c r="AL357" s="190"/>
      <c r="AM357" s="190"/>
    </row>
    <row r="358" spans="4:39" x14ac:dyDescent="0.25">
      <c r="D358" s="63" t="s">
        <v>423</v>
      </c>
      <c r="E358" s="63" t="s">
        <v>442</v>
      </c>
      <c r="F358" s="190" t="s">
        <v>455</v>
      </c>
      <c r="G358" s="190"/>
      <c r="H358" s="190"/>
      <c r="I358" s="190"/>
      <c r="J358" s="190"/>
      <c r="K358" s="190"/>
      <c r="L358" s="190"/>
      <c r="M358" s="190"/>
      <c r="N358" s="190"/>
      <c r="O358" s="190"/>
      <c r="P358" s="190"/>
      <c r="Q358" s="190"/>
      <c r="R358" s="190"/>
      <c r="S358" s="190"/>
      <c r="T358" s="190"/>
      <c r="U358" s="190"/>
      <c r="V358" s="190"/>
      <c r="W358" s="190"/>
      <c r="X358" s="190"/>
      <c r="Y358" s="190"/>
      <c r="Z358" s="190"/>
      <c r="AA358" s="190"/>
      <c r="AB358" s="190"/>
      <c r="AC358" s="190"/>
      <c r="AD358" s="190"/>
      <c r="AE358" s="190"/>
      <c r="AF358" s="190"/>
      <c r="AG358" s="190"/>
      <c r="AH358" s="190"/>
      <c r="AI358" s="190"/>
      <c r="AJ358" s="190"/>
      <c r="AK358" s="190"/>
      <c r="AL358" s="190"/>
      <c r="AM358" s="190"/>
    </row>
    <row r="359" spans="4:39" x14ac:dyDescent="0.25">
      <c r="D359" s="63" t="s">
        <v>428</v>
      </c>
      <c r="E359" s="63" t="s">
        <v>442</v>
      </c>
      <c r="F359" s="190" t="s">
        <v>413</v>
      </c>
      <c r="G359" s="190"/>
      <c r="H359" s="190"/>
      <c r="I359" s="190"/>
      <c r="J359" s="190"/>
      <c r="K359" s="190"/>
      <c r="L359" s="190"/>
      <c r="M359" s="190"/>
      <c r="N359" s="190"/>
      <c r="O359" s="190"/>
      <c r="P359" s="190"/>
      <c r="Q359" s="190"/>
      <c r="R359" s="190"/>
      <c r="S359" s="190"/>
      <c r="T359" s="190"/>
      <c r="U359" s="190"/>
      <c r="V359" s="190"/>
      <c r="W359" s="190"/>
      <c r="X359" s="190"/>
      <c r="Y359" s="190"/>
      <c r="Z359" s="190"/>
      <c r="AA359" s="190"/>
      <c r="AB359" s="190"/>
      <c r="AC359" s="190"/>
      <c r="AD359" s="190"/>
      <c r="AE359" s="190"/>
      <c r="AF359" s="190"/>
      <c r="AG359" s="190"/>
      <c r="AH359" s="190"/>
      <c r="AI359" s="190"/>
      <c r="AJ359" s="190"/>
      <c r="AK359" s="190"/>
      <c r="AL359" s="190"/>
      <c r="AM359" s="190"/>
    </row>
    <row r="360" spans="4:39" x14ac:dyDescent="0.25">
      <c r="D360" s="63" t="s">
        <v>429</v>
      </c>
      <c r="E360" s="63" t="s">
        <v>442</v>
      </c>
      <c r="F360" s="190" t="s">
        <v>414</v>
      </c>
      <c r="G360" s="190"/>
      <c r="H360" s="190"/>
      <c r="I360" s="190"/>
      <c r="J360" s="190"/>
      <c r="K360" s="190"/>
      <c r="L360" s="190"/>
      <c r="M360" s="190"/>
      <c r="N360" s="190"/>
      <c r="O360" s="190"/>
      <c r="P360" s="190"/>
      <c r="Q360" s="190"/>
      <c r="R360" s="190"/>
      <c r="S360" s="190"/>
      <c r="T360" s="190"/>
      <c r="U360" s="190"/>
      <c r="V360" s="190"/>
      <c r="W360" s="190"/>
      <c r="X360" s="190"/>
      <c r="Y360" s="190"/>
      <c r="Z360" s="190"/>
      <c r="AA360" s="190"/>
      <c r="AB360" s="190"/>
      <c r="AC360" s="190"/>
      <c r="AD360" s="190"/>
      <c r="AE360" s="190"/>
      <c r="AF360" s="190"/>
      <c r="AG360" s="190"/>
      <c r="AH360" s="190"/>
      <c r="AI360" s="190"/>
      <c r="AJ360" s="190"/>
      <c r="AK360" s="190"/>
      <c r="AL360" s="190"/>
      <c r="AM360" s="190"/>
    </row>
    <row r="361" spans="4:39" x14ac:dyDescent="0.25">
      <c r="D361" s="63" t="s">
        <v>424</v>
      </c>
      <c r="E361" s="63" t="s">
        <v>442</v>
      </c>
      <c r="F361" s="190" t="s">
        <v>456</v>
      </c>
      <c r="G361" s="190"/>
      <c r="H361" s="190"/>
      <c r="I361" s="190"/>
      <c r="J361" s="190"/>
      <c r="K361" s="190"/>
      <c r="L361" s="190"/>
      <c r="M361" s="190"/>
      <c r="N361" s="190"/>
      <c r="O361" s="190"/>
      <c r="P361" s="190"/>
      <c r="Q361" s="190"/>
      <c r="R361" s="190"/>
      <c r="S361" s="190"/>
      <c r="T361" s="190"/>
      <c r="U361" s="190"/>
      <c r="V361" s="190"/>
      <c r="W361" s="190"/>
      <c r="X361" s="190"/>
      <c r="Y361" s="190"/>
      <c r="Z361" s="190"/>
      <c r="AA361" s="190"/>
      <c r="AB361" s="190"/>
      <c r="AC361" s="190"/>
      <c r="AD361" s="190"/>
      <c r="AE361" s="190"/>
      <c r="AF361" s="190"/>
      <c r="AG361" s="190"/>
      <c r="AH361" s="190"/>
      <c r="AI361" s="190"/>
      <c r="AJ361" s="190"/>
      <c r="AK361" s="190"/>
      <c r="AL361" s="190"/>
      <c r="AM361" s="190"/>
    </row>
    <row r="362" spans="4:39" x14ac:dyDescent="0.25">
      <c r="D362" s="63" t="s">
        <v>430</v>
      </c>
      <c r="E362" s="63" t="s">
        <v>442</v>
      </c>
      <c r="F362" s="190" t="s">
        <v>415</v>
      </c>
      <c r="G362" s="190"/>
      <c r="H362" s="190"/>
      <c r="I362" s="190"/>
      <c r="J362" s="190"/>
      <c r="K362" s="190"/>
      <c r="L362" s="190"/>
      <c r="M362" s="190"/>
      <c r="N362" s="190"/>
      <c r="O362" s="190"/>
      <c r="P362" s="190"/>
      <c r="Q362" s="190"/>
      <c r="R362" s="190"/>
      <c r="S362" s="190"/>
      <c r="T362" s="190"/>
      <c r="U362" s="190"/>
      <c r="V362" s="190"/>
      <c r="W362" s="190"/>
      <c r="X362" s="190"/>
      <c r="Y362" s="190"/>
      <c r="Z362" s="190"/>
      <c r="AA362" s="190"/>
      <c r="AB362" s="190"/>
      <c r="AC362" s="190"/>
      <c r="AD362" s="190"/>
      <c r="AE362" s="190"/>
      <c r="AF362" s="190"/>
      <c r="AG362" s="190"/>
      <c r="AH362" s="190"/>
      <c r="AI362" s="190"/>
      <c r="AJ362" s="190"/>
      <c r="AK362" s="190"/>
      <c r="AL362" s="190"/>
      <c r="AM362" s="190"/>
    </row>
    <row r="363" spans="4:39" x14ac:dyDescent="0.25">
      <c r="D363" s="63" t="s">
        <v>431</v>
      </c>
      <c r="E363" s="63" t="s">
        <v>442</v>
      </c>
      <c r="F363" s="190" t="s">
        <v>416</v>
      </c>
      <c r="G363" s="190"/>
      <c r="H363" s="190"/>
      <c r="I363" s="190"/>
      <c r="J363" s="190"/>
      <c r="K363" s="190"/>
      <c r="L363" s="190"/>
      <c r="M363" s="190"/>
      <c r="N363" s="190"/>
      <c r="O363" s="190"/>
      <c r="P363" s="190"/>
      <c r="Q363" s="190"/>
      <c r="R363" s="190"/>
      <c r="S363" s="190"/>
      <c r="T363" s="190"/>
      <c r="U363" s="190"/>
      <c r="V363" s="190"/>
      <c r="W363" s="190"/>
      <c r="X363" s="190"/>
      <c r="Y363" s="190"/>
      <c r="Z363" s="190"/>
      <c r="AA363" s="190"/>
      <c r="AB363" s="190"/>
      <c r="AC363" s="190"/>
      <c r="AD363" s="190"/>
      <c r="AE363" s="190"/>
      <c r="AF363" s="190"/>
      <c r="AG363" s="190"/>
      <c r="AH363" s="190"/>
      <c r="AI363" s="190"/>
      <c r="AJ363" s="190"/>
      <c r="AK363" s="190"/>
      <c r="AL363" s="190"/>
      <c r="AM363" s="190"/>
    </row>
    <row r="364" spans="4:39" x14ac:dyDescent="0.25">
      <c r="D364" s="64"/>
      <c r="E364" s="64"/>
    </row>
    <row r="365" spans="4:39" x14ac:dyDescent="0.25">
      <c r="D365" s="64"/>
      <c r="E365" s="64"/>
    </row>
    <row r="366" spans="4:39" x14ac:dyDescent="0.25">
      <c r="D366" s="64"/>
      <c r="E366" s="64"/>
    </row>
    <row r="367" spans="4:39" x14ac:dyDescent="0.25">
      <c r="D367" s="64"/>
      <c r="E367" s="64"/>
    </row>
  </sheetData>
  <sheetProtection insertColumns="0" insertRows="0" deleteColumns="0" deleteRows="0" autoFilter="0"/>
  <autoFilter ref="A12:BA338"/>
  <mergeCells count="1869">
    <mergeCell ref="F361:AM361"/>
    <mergeCell ref="F362:AM362"/>
    <mergeCell ref="F363:AM363"/>
    <mergeCell ref="F355:AM355"/>
    <mergeCell ref="F356:AM356"/>
    <mergeCell ref="F357:AM357"/>
    <mergeCell ref="F358:AM358"/>
    <mergeCell ref="F359:AM359"/>
    <mergeCell ref="F360:AM360"/>
    <mergeCell ref="F349:AM349"/>
    <mergeCell ref="F350:AM350"/>
    <mergeCell ref="F351:AM351"/>
    <mergeCell ref="F352:AM352"/>
    <mergeCell ref="F353:AM353"/>
    <mergeCell ref="F354:AM354"/>
    <mergeCell ref="AK344:AM344"/>
    <mergeCell ref="E345:J345"/>
    <mergeCell ref="L345:N345"/>
    <mergeCell ref="P345:T345"/>
    <mergeCell ref="D347:AM347"/>
    <mergeCell ref="F348:AM348"/>
    <mergeCell ref="E344:J344"/>
    <mergeCell ref="L344:N344"/>
    <mergeCell ref="P344:T344"/>
    <mergeCell ref="A342:D342"/>
    <mergeCell ref="E342:J342"/>
    <mergeCell ref="L342:N342"/>
    <mergeCell ref="P342:T342"/>
    <mergeCell ref="AK342:AM342"/>
    <mergeCell ref="AU339:AU340"/>
    <mergeCell ref="AV339:AV340"/>
    <mergeCell ref="AW339:AW340"/>
    <mergeCell ref="AX339:AX340"/>
    <mergeCell ref="AY339:AY340"/>
    <mergeCell ref="AZ339:AZ340"/>
    <mergeCell ref="AO339:AO340"/>
    <mergeCell ref="AP339:AP340"/>
    <mergeCell ref="AQ339:AQ340"/>
    <mergeCell ref="AR339:AR340"/>
    <mergeCell ref="AS339:AS340"/>
    <mergeCell ref="AT339:AT340"/>
    <mergeCell ref="AI339:AI340"/>
    <mergeCell ref="AJ339:AJ340"/>
    <mergeCell ref="AK339:AK340"/>
    <mergeCell ref="AL339:AL340"/>
    <mergeCell ref="AM339:AM340"/>
    <mergeCell ref="AN339:AN340"/>
    <mergeCell ref="AC339:AC340"/>
    <mergeCell ref="AD339:AD340"/>
    <mergeCell ref="AA339:AA340"/>
    <mergeCell ref="AB339:AB340"/>
    <mergeCell ref="Q339:Q340"/>
    <mergeCell ref="R339:R340"/>
    <mergeCell ref="S339:S340"/>
    <mergeCell ref="T339:T340"/>
    <mergeCell ref="V339:V340"/>
    <mergeCell ref="K339:K340"/>
    <mergeCell ref="L339:L340"/>
    <mergeCell ref="M339:M340"/>
    <mergeCell ref="N339:N340"/>
    <mergeCell ref="O339:O340"/>
    <mergeCell ref="P339:P340"/>
    <mergeCell ref="E343:J343"/>
    <mergeCell ref="L343:N343"/>
    <mergeCell ref="P343:T343"/>
    <mergeCell ref="AZ337:AZ338"/>
    <mergeCell ref="BA337:BA338"/>
    <mergeCell ref="AP337:AP338"/>
    <mergeCell ref="AQ337:AQ338"/>
    <mergeCell ref="AR337:AR338"/>
    <mergeCell ref="AS337:AS338"/>
    <mergeCell ref="AT337:AT338"/>
    <mergeCell ref="AU337:AU338"/>
    <mergeCell ref="AJ337:AJ338"/>
    <mergeCell ref="AK337:AK338"/>
    <mergeCell ref="AL337:AL338"/>
    <mergeCell ref="AM337:AM338"/>
    <mergeCell ref="AN337:AN338"/>
    <mergeCell ref="AO337:AO338"/>
    <mergeCell ref="AD337:AD338"/>
    <mergeCell ref="AE337:AE338"/>
    <mergeCell ref="AF337:AF338"/>
    <mergeCell ref="AG337:AG338"/>
    <mergeCell ref="AH337:AH338"/>
    <mergeCell ref="AI337:AI338"/>
    <mergeCell ref="S337:S338"/>
    <mergeCell ref="BA339:BA340"/>
    <mergeCell ref="T337:T338"/>
    <mergeCell ref="U337:U338"/>
    <mergeCell ref="V337:V338"/>
    <mergeCell ref="W337:W338"/>
    <mergeCell ref="L337:L338"/>
    <mergeCell ref="M337:M338"/>
    <mergeCell ref="N337:N338"/>
    <mergeCell ref="O337:O338"/>
    <mergeCell ref="P337:P338"/>
    <mergeCell ref="Q337:Q338"/>
    <mergeCell ref="AY333:AY336"/>
    <mergeCell ref="A339:E340"/>
    <mergeCell ref="F339:F340"/>
    <mergeCell ref="G339:G340"/>
    <mergeCell ref="H339:H340"/>
    <mergeCell ref="I339:I340"/>
    <mergeCell ref="J339:J340"/>
    <mergeCell ref="AV337:AV338"/>
    <mergeCell ref="AW337:AW338"/>
    <mergeCell ref="AX337:AX338"/>
    <mergeCell ref="AY337:AY338"/>
    <mergeCell ref="X337:X338"/>
    <mergeCell ref="Y337:Y338"/>
    <mergeCell ref="AE339:AE340"/>
    <mergeCell ref="AF339:AF340"/>
    <mergeCell ref="AG339:AG340"/>
    <mergeCell ref="AH339:AH340"/>
    <mergeCell ref="W339:W340"/>
    <mergeCell ref="X339:X340"/>
    <mergeCell ref="Y339:Y340"/>
    <mergeCell ref="Z339:Z340"/>
    <mergeCell ref="U339:U340"/>
    <mergeCell ref="AZ333:AZ336"/>
    <mergeCell ref="BA333:BA336"/>
    <mergeCell ref="A337:E338"/>
    <mergeCell ref="F337:F338"/>
    <mergeCell ref="G337:G338"/>
    <mergeCell ref="H337:H338"/>
    <mergeCell ref="I337:I338"/>
    <mergeCell ref="J337:J338"/>
    <mergeCell ref="K337:K338"/>
    <mergeCell ref="AS333:AS336"/>
    <mergeCell ref="AT333:AT336"/>
    <mergeCell ref="AU333:AU336"/>
    <mergeCell ref="AV333:AV336"/>
    <mergeCell ref="AW333:AW336"/>
    <mergeCell ref="AX333:AX336"/>
    <mergeCell ref="AM333:AM336"/>
    <mergeCell ref="AN333:AN336"/>
    <mergeCell ref="AO333:AO336"/>
    <mergeCell ref="AP333:AP336"/>
    <mergeCell ref="AQ333:AQ336"/>
    <mergeCell ref="AR333:AR336"/>
    <mergeCell ref="A333:A336"/>
    <mergeCell ref="B333:B336"/>
    <mergeCell ref="C333:C336"/>
    <mergeCell ref="D333:D336"/>
    <mergeCell ref="AK333:AK336"/>
    <mergeCell ref="AL333:AL336"/>
    <mergeCell ref="Z337:Z338"/>
    <mergeCell ref="AA337:AA338"/>
    <mergeCell ref="AB337:AB338"/>
    <mergeCell ref="AC337:AC338"/>
    <mergeCell ref="R337:R338"/>
    <mergeCell ref="AV329:AV332"/>
    <mergeCell ref="AW329:AW332"/>
    <mergeCell ref="AX329:AX332"/>
    <mergeCell ref="AY329:AY332"/>
    <mergeCell ref="AZ329:AZ332"/>
    <mergeCell ref="BA329:BA332"/>
    <mergeCell ref="AP329:AP332"/>
    <mergeCell ref="AQ329:AQ332"/>
    <mergeCell ref="AR329:AR332"/>
    <mergeCell ref="AS329:AS332"/>
    <mergeCell ref="AT329:AT332"/>
    <mergeCell ref="AU329:AU332"/>
    <mergeCell ref="BA325:BA328"/>
    <mergeCell ref="A329:A332"/>
    <mergeCell ref="B329:B332"/>
    <mergeCell ref="C329:C332"/>
    <mergeCell ref="D329:D332"/>
    <mergeCell ref="AK329:AK332"/>
    <mergeCell ref="AL329:AL332"/>
    <mergeCell ref="AM329:AM332"/>
    <mergeCell ref="AN329:AN332"/>
    <mergeCell ref="AO329:AO332"/>
    <mergeCell ref="AU325:AU328"/>
    <mergeCell ref="AV325:AV328"/>
    <mergeCell ref="AW325:AW328"/>
    <mergeCell ref="AX325:AX328"/>
    <mergeCell ref="AY325:AY328"/>
    <mergeCell ref="AZ325:AZ328"/>
    <mergeCell ref="AO325:AO328"/>
    <mergeCell ref="AP325:AP328"/>
    <mergeCell ref="AQ325:AQ328"/>
    <mergeCell ref="AR325:AR328"/>
    <mergeCell ref="AS325:AS328"/>
    <mergeCell ref="AT325:AT328"/>
    <mergeCell ref="AZ321:AZ324"/>
    <mergeCell ref="BA321:BA324"/>
    <mergeCell ref="A325:A328"/>
    <mergeCell ref="B325:B328"/>
    <mergeCell ref="C325:C328"/>
    <mergeCell ref="D325:D328"/>
    <mergeCell ref="AK325:AK328"/>
    <mergeCell ref="AL325:AL328"/>
    <mergeCell ref="AM325:AM328"/>
    <mergeCell ref="AN325:AN328"/>
    <mergeCell ref="AT321:AT324"/>
    <mergeCell ref="AU321:AU324"/>
    <mergeCell ref="AV321:AV324"/>
    <mergeCell ref="AW321:AW324"/>
    <mergeCell ref="AX321:AX324"/>
    <mergeCell ref="AY321:AY324"/>
    <mergeCell ref="AN321:AN324"/>
    <mergeCell ref="AO321:AO324"/>
    <mergeCell ref="AP321:AP324"/>
    <mergeCell ref="AQ321:AQ324"/>
    <mergeCell ref="AR321:AR324"/>
    <mergeCell ref="AS321:AS324"/>
    <mergeCell ref="AY317:AY320"/>
    <mergeCell ref="AZ317:AZ320"/>
    <mergeCell ref="BA317:BA320"/>
    <mergeCell ref="A321:A324"/>
    <mergeCell ref="B321:B324"/>
    <mergeCell ref="C321:C324"/>
    <mergeCell ref="D321:D324"/>
    <mergeCell ref="AK321:AK324"/>
    <mergeCell ref="AL321:AL324"/>
    <mergeCell ref="AM321:AM324"/>
    <mergeCell ref="AS317:AS320"/>
    <mergeCell ref="AT317:AT320"/>
    <mergeCell ref="AU317:AU320"/>
    <mergeCell ref="AV317:AV320"/>
    <mergeCell ref="AW317:AW320"/>
    <mergeCell ref="AX317:AX320"/>
    <mergeCell ref="AM317:AM320"/>
    <mergeCell ref="AN317:AN320"/>
    <mergeCell ref="AO317:AO320"/>
    <mergeCell ref="AP317:AP320"/>
    <mergeCell ref="AQ317:AQ320"/>
    <mergeCell ref="AR317:AR320"/>
    <mergeCell ref="A317:A320"/>
    <mergeCell ref="B317:B320"/>
    <mergeCell ref="C317:C320"/>
    <mergeCell ref="D317:D320"/>
    <mergeCell ref="AK317:AK320"/>
    <mergeCell ref="AL317:AL320"/>
    <mergeCell ref="AV313:AV316"/>
    <mergeCell ref="AW313:AW316"/>
    <mergeCell ref="AX313:AX316"/>
    <mergeCell ref="AY313:AY316"/>
    <mergeCell ref="AZ313:AZ316"/>
    <mergeCell ref="BA313:BA316"/>
    <mergeCell ref="AP313:AP316"/>
    <mergeCell ref="AQ313:AQ316"/>
    <mergeCell ref="AR313:AR316"/>
    <mergeCell ref="AS313:AS316"/>
    <mergeCell ref="AT313:AT316"/>
    <mergeCell ref="AU313:AU316"/>
    <mergeCell ref="BA309:BA312"/>
    <mergeCell ref="A313:A316"/>
    <mergeCell ref="B313:B316"/>
    <mergeCell ref="C313:C316"/>
    <mergeCell ref="D313:D316"/>
    <mergeCell ref="AK313:AK316"/>
    <mergeCell ref="AL313:AL316"/>
    <mergeCell ref="AM313:AM316"/>
    <mergeCell ref="AN313:AN316"/>
    <mergeCell ref="AO313:AO316"/>
    <mergeCell ref="AU309:AU312"/>
    <mergeCell ref="AV309:AV312"/>
    <mergeCell ref="AW309:AW312"/>
    <mergeCell ref="AX309:AX312"/>
    <mergeCell ref="AY309:AY312"/>
    <mergeCell ref="AZ309:AZ312"/>
    <mergeCell ref="AO309:AO312"/>
    <mergeCell ref="AP309:AP312"/>
    <mergeCell ref="AQ309:AQ312"/>
    <mergeCell ref="AR309:AR312"/>
    <mergeCell ref="AS309:AS312"/>
    <mergeCell ref="AT309:AT312"/>
    <mergeCell ref="AZ305:AZ308"/>
    <mergeCell ref="BA305:BA308"/>
    <mergeCell ref="A309:A312"/>
    <mergeCell ref="B309:B312"/>
    <mergeCell ref="C309:C312"/>
    <mergeCell ref="D309:D312"/>
    <mergeCell ref="AK309:AK312"/>
    <mergeCell ref="AL309:AL312"/>
    <mergeCell ref="AM309:AM312"/>
    <mergeCell ref="AN309:AN312"/>
    <mergeCell ref="AT305:AT308"/>
    <mergeCell ref="AU305:AU308"/>
    <mergeCell ref="AV305:AV308"/>
    <mergeCell ref="AW305:AW308"/>
    <mergeCell ref="AX305:AX308"/>
    <mergeCell ref="AY305:AY308"/>
    <mergeCell ref="AN305:AN308"/>
    <mergeCell ref="AO305:AO308"/>
    <mergeCell ref="AP305:AP308"/>
    <mergeCell ref="AQ305:AQ308"/>
    <mergeCell ref="AR305:AR308"/>
    <mergeCell ref="AS305:AS308"/>
    <mergeCell ref="AY301:AY304"/>
    <mergeCell ref="AZ301:AZ304"/>
    <mergeCell ref="BA301:BA304"/>
    <mergeCell ref="A305:A308"/>
    <mergeCell ref="B305:B308"/>
    <mergeCell ref="C305:C308"/>
    <mergeCell ref="D305:D308"/>
    <mergeCell ref="AK305:AK308"/>
    <mergeCell ref="AL305:AL308"/>
    <mergeCell ref="AM305:AM308"/>
    <mergeCell ref="AS301:AS304"/>
    <mergeCell ref="AT301:AT304"/>
    <mergeCell ref="AU301:AU304"/>
    <mergeCell ref="AV301:AV304"/>
    <mergeCell ref="AW301:AW304"/>
    <mergeCell ref="AX301:AX304"/>
    <mergeCell ref="AM301:AM304"/>
    <mergeCell ref="AN301:AN304"/>
    <mergeCell ref="AO301:AO304"/>
    <mergeCell ref="AP301:AP304"/>
    <mergeCell ref="AQ301:AQ304"/>
    <mergeCell ref="AR301:AR304"/>
    <mergeCell ref="A301:A304"/>
    <mergeCell ref="B301:B304"/>
    <mergeCell ref="C301:C304"/>
    <mergeCell ref="D301:D304"/>
    <mergeCell ref="AK301:AK304"/>
    <mergeCell ref="AL301:AL304"/>
    <mergeCell ref="AV297:AV300"/>
    <mergeCell ref="AW297:AW300"/>
    <mergeCell ref="AX297:AX300"/>
    <mergeCell ref="AY297:AY300"/>
    <mergeCell ref="AZ297:AZ300"/>
    <mergeCell ref="BA297:BA300"/>
    <mergeCell ref="AP297:AP300"/>
    <mergeCell ref="AQ297:AQ300"/>
    <mergeCell ref="AR297:AR300"/>
    <mergeCell ref="AS297:AS300"/>
    <mergeCell ref="AT297:AT300"/>
    <mergeCell ref="AU297:AU300"/>
    <mergeCell ref="BA293:BA296"/>
    <mergeCell ref="A297:A300"/>
    <mergeCell ref="B297:B300"/>
    <mergeCell ref="C297:C300"/>
    <mergeCell ref="D297:D300"/>
    <mergeCell ref="AK297:AK300"/>
    <mergeCell ref="AL297:AL300"/>
    <mergeCell ref="AM297:AM300"/>
    <mergeCell ref="AN297:AN300"/>
    <mergeCell ref="AO297:AO300"/>
    <mergeCell ref="AU293:AU296"/>
    <mergeCell ref="AV293:AV296"/>
    <mergeCell ref="AW293:AW296"/>
    <mergeCell ref="AX293:AX296"/>
    <mergeCell ref="AY293:AY296"/>
    <mergeCell ref="AZ293:AZ296"/>
    <mergeCell ref="AO293:AO296"/>
    <mergeCell ref="AP293:AP296"/>
    <mergeCell ref="AQ293:AQ296"/>
    <mergeCell ref="AR293:AR296"/>
    <mergeCell ref="AS293:AS296"/>
    <mergeCell ref="AT293:AT296"/>
    <mergeCell ref="AZ289:AZ292"/>
    <mergeCell ref="BA289:BA292"/>
    <mergeCell ref="A293:A296"/>
    <mergeCell ref="B293:B296"/>
    <mergeCell ref="C293:C296"/>
    <mergeCell ref="D293:D296"/>
    <mergeCell ref="AK293:AK296"/>
    <mergeCell ref="AL293:AL296"/>
    <mergeCell ref="AM293:AM296"/>
    <mergeCell ref="AN293:AN296"/>
    <mergeCell ref="AT289:AT292"/>
    <mergeCell ref="AU289:AU292"/>
    <mergeCell ref="AV289:AV292"/>
    <mergeCell ref="AW289:AW292"/>
    <mergeCell ref="AX289:AX292"/>
    <mergeCell ref="AY289:AY292"/>
    <mergeCell ref="AN289:AN292"/>
    <mergeCell ref="AO289:AO292"/>
    <mergeCell ref="AP289:AP292"/>
    <mergeCell ref="AQ289:AQ292"/>
    <mergeCell ref="AR289:AR292"/>
    <mergeCell ref="AS289:AS292"/>
    <mergeCell ref="AY285:AY288"/>
    <mergeCell ref="AZ285:AZ288"/>
    <mergeCell ref="BA285:BA288"/>
    <mergeCell ref="A289:A292"/>
    <mergeCell ref="B289:B292"/>
    <mergeCell ref="C289:C292"/>
    <mergeCell ref="D289:D292"/>
    <mergeCell ref="AK289:AK292"/>
    <mergeCell ref="AL289:AL292"/>
    <mergeCell ref="AM289:AM292"/>
    <mergeCell ref="AS285:AS288"/>
    <mergeCell ref="AT285:AT288"/>
    <mergeCell ref="AU285:AU288"/>
    <mergeCell ref="AV285:AV288"/>
    <mergeCell ref="AW285:AW288"/>
    <mergeCell ref="AX285:AX288"/>
    <mergeCell ref="AM285:AM288"/>
    <mergeCell ref="AN285:AN288"/>
    <mergeCell ref="AO285:AO288"/>
    <mergeCell ref="AP285:AP288"/>
    <mergeCell ref="AQ285:AQ288"/>
    <mergeCell ref="AR285:AR288"/>
    <mergeCell ref="A285:A288"/>
    <mergeCell ref="B285:B288"/>
    <mergeCell ref="C285:C288"/>
    <mergeCell ref="D285:D288"/>
    <mergeCell ref="AK285:AK288"/>
    <mergeCell ref="AL285:AL288"/>
    <mergeCell ref="AV281:AV284"/>
    <mergeCell ref="AW281:AW284"/>
    <mergeCell ref="AX281:AX284"/>
    <mergeCell ref="AY281:AY284"/>
    <mergeCell ref="AZ281:AZ284"/>
    <mergeCell ref="BA281:BA284"/>
    <mergeCell ref="AP281:AP284"/>
    <mergeCell ref="AQ281:AQ284"/>
    <mergeCell ref="AR281:AR284"/>
    <mergeCell ref="AS281:AS284"/>
    <mergeCell ref="AT281:AT284"/>
    <mergeCell ref="AU281:AU284"/>
    <mergeCell ref="BA277:BA280"/>
    <mergeCell ref="A281:A284"/>
    <mergeCell ref="B281:B284"/>
    <mergeCell ref="C281:C284"/>
    <mergeCell ref="D281:D284"/>
    <mergeCell ref="AK281:AK284"/>
    <mergeCell ref="AL281:AL284"/>
    <mergeCell ref="AM281:AM284"/>
    <mergeCell ref="AN281:AN284"/>
    <mergeCell ref="AO281:AO284"/>
    <mergeCell ref="AU277:AU280"/>
    <mergeCell ref="AV277:AV280"/>
    <mergeCell ref="AW277:AW280"/>
    <mergeCell ref="AX277:AX280"/>
    <mergeCell ref="AY277:AY280"/>
    <mergeCell ref="AZ277:AZ280"/>
    <mergeCell ref="AO277:AO280"/>
    <mergeCell ref="AP277:AP280"/>
    <mergeCell ref="AQ277:AQ280"/>
    <mergeCell ref="AR277:AR280"/>
    <mergeCell ref="AS277:AS280"/>
    <mergeCell ref="AT277:AT280"/>
    <mergeCell ref="AZ273:AZ276"/>
    <mergeCell ref="BA273:BA276"/>
    <mergeCell ref="A277:A280"/>
    <mergeCell ref="B277:B280"/>
    <mergeCell ref="C277:C280"/>
    <mergeCell ref="D277:D280"/>
    <mergeCell ref="AK277:AK280"/>
    <mergeCell ref="AL277:AL280"/>
    <mergeCell ref="AM277:AM280"/>
    <mergeCell ref="AN277:AN280"/>
    <mergeCell ref="AT273:AT276"/>
    <mergeCell ref="AU273:AU276"/>
    <mergeCell ref="AV273:AV276"/>
    <mergeCell ref="AW273:AW276"/>
    <mergeCell ref="AX273:AX276"/>
    <mergeCell ref="AY273:AY276"/>
    <mergeCell ref="AN273:AN276"/>
    <mergeCell ref="AO273:AO276"/>
    <mergeCell ref="AP273:AP276"/>
    <mergeCell ref="AQ273:AQ276"/>
    <mergeCell ref="AR273:AR276"/>
    <mergeCell ref="AS273:AS276"/>
    <mergeCell ref="AY269:AY272"/>
    <mergeCell ref="AZ269:AZ272"/>
    <mergeCell ref="BA269:BA272"/>
    <mergeCell ref="A273:A276"/>
    <mergeCell ref="B273:B276"/>
    <mergeCell ref="C273:C276"/>
    <mergeCell ref="D273:D276"/>
    <mergeCell ref="AK273:AK276"/>
    <mergeCell ref="AL273:AL276"/>
    <mergeCell ref="AM273:AM276"/>
    <mergeCell ref="AS269:AS272"/>
    <mergeCell ref="AT269:AT272"/>
    <mergeCell ref="AU269:AU272"/>
    <mergeCell ref="AV269:AV272"/>
    <mergeCell ref="AW269:AW272"/>
    <mergeCell ref="AX269:AX272"/>
    <mergeCell ref="AM269:AM272"/>
    <mergeCell ref="AN269:AN272"/>
    <mergeCell ref="AO269:AO272"/>
    <mergeCell ref="AP269:AP272"/>
    <mergeCell ref="AQ269:AQ272"/>
    <mergeCell ref="AR269:AR272"/>
    <mergeCell ref="A269:A272"/>
    <mergeCell ref="B269:B272"/>
    <mergeCell ref="C269:C272"/>
    <mergeCell ref="D269:D272"/>
    <mergeCell ref="AK269:AK272"/>
    <mergeCell ref="AL269:AL272"/>
    <mergeCell ref="AV265:AV268"/>
    <mergeCell ref="AW265:AW268"/>
    <mergeCell ref="AX265:AX268"/>
    <mergeCell ref="AY265:AY268"/>
    <mergeCell ref="AZ265:AZ268"/>
    <mergeCell ref="BA265:BA268"/>
    <mergeCell ref="AP265:AP268"/>
    <mergeCell ref="AQ265:AQ268"/>
    <mergeCell ref="AR265:AR268"/>
    <mergeCell ref="AS265:AS268"/>
    <mergeCell ref="AT265:AT268"/>
    <mergeCell ref="AU265:AU268"/>
    <mergeCell ref="BA261:BA264"/>
    <mergeCell ref="A265:A268"/>
    <mergeCell ref="B265:B268"/>
    <mergeCell ref="C265:C268"/>
    <mergeCell ref="D265:D268"/>
    <mergeCell ref="AK265:AK268"/>
    <mergeCell ref="AL265:AL268"/>
    <mergeCell ref="AM265:AM268"/>
    <mergeCell ref="AN265:AN268"/>
    <mergeCell ref="AO265:AO268"/>
    <mergeCell ref="AU261:AU264"/>
    <mergeCell ref="AV261:AV264"/>
    <mergeCell ref="AW261:AW264"/>
    <mergeCell ref="AX261:AX264"/>
    <mergeCell ref="AY261:AY264"/>
    <mergeCell ref="AZ261:AZ264"/>
    <mergeCell ref="AO261:AO264"/>
    <mergeCell ref="AP261:AP264"/>
    <mergeCell ref="AQ261:AQ264"/>
    <mergeCell ref="AR261:AR264"/>
    <mergeCell ref="AS261:AS264"/>
    <mergeCell ref="AT261:AT264"/>
    <mergeCell ref="AZ257:AZ260"/>
    <mergeCell ref="BA257:BA260"/>
    <mergeCell ref="A261:A264"/>
    <mergeCell ref="B261:B264"/>
    <mergeCell ref="C261:C264"/>
    <mergeCell ref="D261:D264"/>
    <mergeCell ref="AK261:AK264"/>
    <mergeCell ref="AL261:AL264"/>
    <mergeCell ref="AM261:AM264"/>
    <mergeCell ref="AN261:AN264"/>
    <mergeCell ref="AT257:AT260"/>
    <mergeCell ref="AU257:AU260"/>
    <mergeCell ref="AV257:AV260"/>
    <mergeCell ref="AW257:AW260"/>
    <mergeCell ref="AX257:AX260"/>
    <mergeCell ref="AY257:AY260"/>
    <mergeCell ref="AN257:AN260"/>
    <mergeCell ref="AO257:AO260"/>
    <mergeCell ref="AP257:AP260"/>
    <mergeCell ref="AQ257:AQ260"/>
    <mergeCell ref="AR257:AR260"/>
    <mergeCell ref="AS257:AS260"/>
    <mergeCell ref="AY253:AY256"/>
    <mergeCell ref="AZ253:AZ256"/>
    <mergeCell ref="BA253:BA256"/>
    <mergeCell ref="A257:A260"/>
    <mergeCell ref="B257:B260"/>
    <mergeCell ref="C257:C260"/>
    <mergeCell ref="D257:D260"/>
    <mergeCell ref="AK257:AK260"/>
    <mergeCell ref="AL257:AL260"/>
    <mergeCell ref="AM257:AM260"/>
    <mergeCell ref="AS253:AS256"/>
    <mergeCell ref="AT253:AT256"/>
    <mergeCell ref="AU253:AU256"/>
    <mergeCell ref="AV253:AV256"/>
    <mergeCell ref="AW253:AW256"/>
    <mergeCell ref="AX253:AX256"/>
    <mergeCell ref="AM253:AM256"/>
    <mergeCell ref="AN253:AN256"/>
    <mergeCell ref="AO253:AO256"/>
    <mergeCell ref="AP253:AP256"/>
    <mergeCell ref="AQ253:AQ256"/>
    <mergeCell ref="AR253:AR256"/>
    <mergeCell ref="A253:A256"/>
    <mergeCell ref="B253:B256"/>
    <mergeCell ref="C253:C256"/>
    <mergeCell ref="D253:D256"/>
    <mergeCell ref="AK253:AK256"/>
    <mergeCell ref="AL253:AL256"/>
    <mergeCell ref="AV249:AV252"/>
    <mergeCell ref="AW249:AW252"/>
    <mergeCell ref="AX249:AX252"/>
    <mergeCell ref="AY249:AY252"/>
    <mergeCell ref="AZ249:AZ252"/>
    <mergeCell ref="BA249:BA252"/>
    <mergeCell ref="AP249:AP252"/>
    <mergeCell ref="AQ249:AQ252"/>
    <mergeCell ref="AR249:AR252"/>
    <mergeCell ref="AS249:AS252"/>
    <mergeCell ref="AT249:AT252"/>
    <mergeCell ref="AU249:AU252"/>
    <mergeCell ref="BA245:BA248"/>
    <mergeCell ref="A249:A252"/>
    <mergeCell ref="B249:B252"/>
    <mergeCell ref="C249:C252"/>
    <mergeCell ref="D249:D252"/>
    <mergeCell ref="AK249:AK252"/>
    <mergeCell ref="AL249:AL252"/>
    <mergeCell ref="AM249:AM252"/>
    <mergeCell ref="AN249:AN252"/>
    <mergeCell ref="AO249:AO252"/>
    <mergeCell ref="AU245:AU248"/>
    <mergeCell ref="AV245:AV248"/>
    <mergeCell ref="AW245:AW248"/>
    <mergeCell ref="AX245:AX248"/>
    <mergeCell ref="AY245:AY248"/>
    <mergeCell ref="AZ245:AZ248"/>
    <mergeCell ref="AO245:AO248"/>
    <mergeCell ref="AP245:AP248"/>
    <mergeCell ref="AQ245:AQ248"/>
    <mergeCell ref="AR245:AR248"/>
    <mergeCell ref="AS245:AS248"/>
    <mergeCell ref="AT245:AT248"/>
    <mergeCell ref="AZ241:AZ244"/>
    <mergeCell ref="BA241:BA244"/>
    <mergeCell ref="A245:A248"/>
    <mergeCell ref="B245:B248"/>
    <mergeCell ref="C245:C248"/>
    <mergeCell ref="D245:D248"/>
    <mergeCell ref="AK245:AK248"/>
    <mergeCell ref="AL245:AL248"/>
    <mergeCell ref="AM245:AM248"/>
    <mergeCell ref="AN245:AN248"/>
    <mergeCell ref="AT241:AT244"/>
    <mergeCell ref="AU241:AU244"/>
    <mergeCell ref="AV241:AV244"/>
    <mergeCell ref="AW241:AW244"/>
    <mergeCell ref="AX241:AX244"/>
    <mergeCell ref="AY241:AY244"/>
    <mergeCell ref="AN241:AN244"/>
    <mergeCell ref="AO241:AO244"/>
    <mergeCell ref="AP241:AP244"/>
    <mergeCell ref="AQ241:AQ244"/>
    <mergeCell ref="AR241:AR244"/>
    <mergeCell ref="AS241:AS244"/>
    <mergeCell ref="AY237:AY240"/>
    <mergeCell ref="AZ237:AZ240"/>
    <mergeCell ref="BA237:BA240"/>
    <mergeCell ref="A241:A244"/>
    <mergeCell ref="B241:B244"/>
    <mergeCell ref="C241:C244"/>
    <mergeCell ref="D241:D244"/>
    <mergeCell ref="AK241:AK244"/>
    <mergeCell ref="AL241:AL244"/>
    <mergeCell ref="AM241:AM244"/>
    <mergeCell ref="AS237:AS240"/>
    <mergeCell ref="AT237:AT240"/>
    <mergeCell ref="AU237:AU240"/>
    <mergeCell ref="AV237:AV240"/>
    <mergeCell ref="AW237:AW240"/>
    <mergeCell ref="AX237:AX240"/>
    <mergeCell ref="AM237:AM240"/>
    <mergeCell ref="AN237:AN240"/>
    <mergeCell ref="AO237:AO240"/>
    <mergeCell ref="AP237:AP240"/>
    <mergeCell ref="AQ237:AQ240"/>
    <mergeCell ref="AR237:AR240"/>
    <mergeCell ref="A237:A240"/>
    <mergeCell ref="B237:B240"/>
    <mergeCell ref="C237:C240"/>
    <mergeCell ref="D237:D240"/>
    <mergeCell ref="AK237:AK240"/>
    <mergeCell ref="AL237:AL240"/>
    <mergeCell ref="AV233:AV236"/>
    <mergeCell ref="AW233:AW236"/>
    <mergeCell ref="AX233:AX236"/>
    <mergeCell ref="AY233:AY236"/>
    <mergeCell ref="AZ233:AZ236"/>
    <mergeCell ref="BA233:BA236"/>
    <mergeCell ref="AP233:AP236"/>
    <mergeCell ref="AQ233:AQ236"/>
    <mergeCell ref="AR233:AR236"/>
    <mergeCell ref="AS233:AS236"/>
    <mergeCell ref="AT233:AT236"/>
    <mergeCell ref="AU233:AU236"/>
    <mergeCell ref="BA229:BA232"/>
    <mergeCell ref="A233:A236"/>
    <mergeCell ref="B233:B236"/>
    <mergeCell ref="C233:C236"/>
    <mergeCell ref="D233:D236"/>
    <mergeCell ref="AK233:AK236"/>
    <mergeCell ref="AL233:AL236"/>
    <mergeCell ref="AM233:AM236"/>
    <mergeCell ref="AN233:AN236"/>
    <mergeCell ref="AO233:AO236"/>
    <mergeCell ref="AU229:AU232"/>
    <mergeCell ref="AV229:AV232"/>
    <mergeCell ref="AW229:AW232"/>
    <mergeCell ref="AX229:AX232"/>
    <mergeCell ref="AY229:AY232"/>
    <mergeCell ref="AZ229:AZ232"/>
    <mergeCell ref="AO229:AO232"/>
    <mergeCell ref="AP229:AP232"/>
    <mergeCell ref="AQ229:AQ232"/>
    <mergeCell ref="AR229:AR232"/>
    <mergeCell ref="AS229:AS232"/>
    <mergeCell ref="AT229:AT232"/>
    <mergeCell ref="AZ225:AZ228"/>
    <mergeCell ref="BA225:BA228"/>
    <mergeCell ref="A229:A232"/>
    <mergeCell ref="B229:B232"/>
    <mergeCell ref="C229:C232"/>
    <mergeCell ref="D229:D232"/>
    <mergeCell ref="AK229:AK232"/>
    <mergeCell ref="AL229:AL232"/>
    <mergeCell ref="AM229:AM232"/>
    <mergeCell ref="AN229:AN232"/>
    <mergeCell ref="AT225:AT228"/>
    <mergeCell ref="AU225:AU228"/>
    <mergeCell ref="AV225:AV228"/>
    <mergeCell ref="AW225:AW228"/>
    <mergeCell ref="AX225:AX228"/>
    <mergeCell ref="AY225:AY228"/>
    <mergeCell ref="AN225:AN228"/>
    <mergeCell ref="AO225:AO228"/>
    <mergeCell ref="AP225:AP228"/>
    <mergeCell ref="AQ225:AQ228"/>
    <mergeCell ref="AR225:AR228"/>
    <mergeCell ref="AS225:AS228"/>
    <mergeCell ref="AY221:AY224"/>
    <mergeCell ref="AZ221:AZ224"/>
    <mergeCell ref="BA221:BA224"/>
    <mergeCell ref="A225:A228"/>
    <mergeCell ref="B225:B228"/>
    <mergeCell ref="C225:C228"/>
    <mergeCell ref="D225:D228"/>
    <mergeCell ref="AK225:AK228"/>
    <mergeCell ref="AL225:AL228"/>
    <mergeCell ref="AM225:AM228"/>
    <mergeCell ref="AS221:AS224"/>
    <mergeCell ref="AT221:AT224"/>
    <mergeCell ref="AU221:AU224"/>
    <mergeCell ref="AV221:AV224"/>
    <mergeCell ref="AW221:AW224"/>
    <mergeCell ref="AX221:AX224"/>
    <mergeCell ref="AM221:AM224"/>
    <mergeCell ref="AN221:AN224"/>
    <mergeCell ref="AO221:AO224"/>
    <mergeCell ref="AP221:AP224"/>
    <mergeCell ref="AQ221:AQ224"/>
    <mergeCell ref="AR221:AR224"/>
    <mergeCell ref="A221:A224"/>
    <mergeCell ref="B221:B224"/>
    <mergeCell ref="C221:C224"/>
    <mergeCell ref="D221:D224"/>
    <mergeCell ref="AK221:AK224"/>
    <mergeCell ref="AL221:AL224"/>
    <mergeCell ref="AV217:AV220"/>
    <mergeCell ref="AW217:AW220"/>
    <mergeCell ref="AX217:AX220"/>
    <mergeCell ref="AY217:AY220"/>
    <mergeCell ref="AZ217:AZ220"/>
    <mergeCell ref="BA217:BA220"/>
    <mergeCell ref="AP217:AP220"/>
    <mergeCell ref="AQ217:AQ220"/>
    <mergeCell ref="AR217:AR220"/>
    <mergeCell ref="AS217:AS220"/>
    <mergeCell ref="AT217:AT220"/>
    <mergeCell ref="AU217:AU220"/>
    <mergeCell ref="BA213:BA216"/>
    <mergeCell ref="A217:A220"/>
    <mergeCell ref="B217:B220"/>
    <mergeCell ref="C217:C220"/>
    <mergeCell ref="D217:D220"/>
    <mergeCell ref="AK217:AK220"/>
    <mergeCell ref="AL217:AL220"/>
    <mergeCell ref="AM217:AM220"/>
    <mergeCell ref="AN217:AN220"/>
    <mergeCell ref="AO217:AO220"/>
    <mergeCell ref="AU213:AU216"/>
    <mergeCell ref="AV213:AV216"/>
    <mergeCell ref="AW213:AW216"/>
    <mergeCell ref="AX213:AX216"/>
    <mergeCell ref="AY213:AY216"/>
    <mergeCell ref="AZ213:AZ216"/>
    <mergeCell ref="AO213:AO216"/>
    <mergeCell ref="AP213:AP216"/>
    <mergeCell ref="AQ213:AQ216"/>
    <mergeCell ref="AR213:AR216"/>
    <mergeCell ref="AS213:AS216"/>
    <mergeCell ref="AT213:AT216"/>
    <mergeCell ref="AZ209:AZ212"/>
    <mergeCell ref="BA209:BA212"/>
    <mergeCell ref="A213:A216"/>
    <mergeCell ref="B213:B216"/>
    <mergeCell ref="C213:C216"/>
    <mergeCell ref="D213:D216"/>
    <mergeCell ref="AK213:AK216"/>
    <mergeCell ref="AL213:AL216"/>
    <mergeCell ref="AM213:AM216"/>
    <mergeCell ref="AN213:AN216"/>
    <mergeCell ref="AT209:AT212"/>
    <mergeCell ref="AU209:AU212"/>
    <mergeCell ref="AV209:AV212"/>
    <mergeCell ref="AW209:AW212"/>
    <mergeCell ref="AX209:AX212"/>
    <mergeCell ref="AY209:AY212"/>
    <mergeCell ref="AN209:AN212"/>
    <mergeCell ref="AO209:AO212"/>
    <mergeCell ref="AP209:AP212"/>
    <mergeCell ref="AQ209:AQ212"/>
    <mergeCell ref="AR209:AR212"/>
    <mergeCell ref="AS209:AS212"/>
    <mergeCell ref="AY205:AY208"/>
    <mergeCell ref="AZ205:AZ208"/>
    <mergeCell ref="BA205:BA208"/>
    <mergeCell ref="A209:A212"/>
    <mergeCell ref="B209:B212"/>
    <mergeCell ref="C209:C212"/>
    <mergeCell ref="D209:D212"/>
    <mergeCell ref="AK209:AK212"/>
    <mergeCell ref="AL209:AL212"/>
    <mergeCell ref="AM209:AM212"/>
    <mergeCell ref="AS205:AS208"/>
    <mergeCell ref="AT205:AT208"/>
    <mergeCell ref="AU205:AU208"/>
    <mergeCell ref="AV205:AV208"/>
    <mergeCell ref="AW205:AW208"/>
    <mergeCell ref="AX205:AX208"/>
    <mergeCell ref="AM205:AM208"/>
    <mergeCell ref="AN205:AN208"/>
    <mergeCell ref="AO205:AO208"/>
    <mergeCell ref="AP205:AP208"/>
    <mergeCell ref="AQ205:AQ208"/>
    <mergeCell ref="AR205:AR208"/>
    <mergeCell ref="A205:A208"/>
    <mergeCell ref="B205:B208"/>
    <mergeCell ref="C205:C208"/>
    <mergeCell ref="D205:D208"/>
    <mergeCell ref="AK205:AK208"/>
    <mergeCell ref="AL205:AL208"/>
    <mergeCell ref="AV201:AV204"/>
    <mergeCell ref="AW201:AW204"/>
    <mergeCell ref="AX201:AX204"/>
    <mergeCell ref="AY201:AY204"/>
    <mergeCell ref="AZ201:AZ204"/>
    <mergeCell ref="BA201:BA204"/>
    <mergeCell ref="AP201:AP204"/>
    <mergeCell ref="AQ201:AQ204"/>
    <mergeCell ref="AR201:AR204"/>
    <mergeCell ref="AS201:AS204"/>
    <mergeCell ref="AT201:AT204"/>
    <mergeCell ref="AU201:AU204"/>
    <mergeCell ref="BA197:BA200"/>
    <mergeCell ref="A201:A204"/>
    <mergeCell ref="B201:B204"/>
    <mergeCell ref="C201:C204"/>
    <mergeCell ref="D201:D204"/>
    <mergeCell ref="AK201:AK204"/>
    <mergeCell ref="AL201:AL204"/>
    <mergeCell ref="AM201:AM204"/>
    <mergeCell ref="AN201:AN204"/>
    <mergeCell ref="AO201:AO204"/>
    <mergeCell ref="AU197:AU200"/>
    <mergeCell ref="AV197:AV200"/>
    <mergeCell ref="AW197:AW200"/>
    <mergeCell ref="AX197:AX200"/>
    <mergeCell ref="AY197:AY200"/>
    <mergeCell ref="AZ197:AZ200"/>
    <mergeCell ref="AO197:AO200"/>
    <mergeCell ref="AP197:AP200"/>
    <mergeCell ref="AQ197:AQ200"/>
    <mergeCell ref="AR197:AR200"/>
    <mergeCell ref="AS197:AS200"/>
    <mergeCell ref="AT197:AT200"/>
    <mergeCell ref="AZ193:AZ196"/>
    <mergeCell ref="BA193:BA196"/>
    <mergeCell ref="A197:A200"/>
    <mergeCell ref="B197:B200"/>
    <mergeCell ref="C197:C200"/>
    <mergeCell ref="D197:D200"/>
    <mergeCell ref="AK197:AK200"/>
    <mergeCell ref="AL197:AL200"/>
    <mergeCell ref="AM197:AM200"/>
    <mergeCell ref="AN197:AN200"/>
    <mergeCell ref="AT193:AT196"/>
    <mergeCell ref="AU193:AU196"/>
    <mergeCell ref="AV193:AV196"/>
    <mergeCell ref="AW193:AW196"/>
    <mergeCell ref="AX193:AX196"/>
    <mergeCell ref="AY193:AY196"/>
    <mergeCell ref="AN193:AN196"/>
    <mergeCell ref="AO193:AO196"/>
    <mergeCell ref="AP193:AP196"/>
    <mergeCell ref="AQ193:AQ196"/>
    <mergeCell ref="AR193:AR196"/>
    <mergeCell ref="AS193:AS196"/>
    <mergeCell ref="AY189:AY192"/>
    <mergeCell ref="AZ189:AZ192"/>
    <mergeCell ref="BA189:BA192"/>
    <mergeCell ref="A193:A196"/>
    <mergeCell ref="B193:B196"/>
    <mergeCell ref="C193:C196"/>
    <mergeCell ref="D193:D196"/>
    <mergeCell ref="AK193:AK196"/>
    <mergeCell ref="AL193:AL196"/>
    <mergeCell ref="AM193:AM196"/>
    <mergeCell ref="AS189:AS192"/>
    <mergeCell ref="AT189:AT192"/>
    <mergeCell ref="AU189:AU192"/>
    <mergeCell ref="AV189:AV192"/>
    <mergeCell ref="AW189:AW192"/>
    <mergeCell ref="AX189:AX192"/>
    <mergeCell ref="AM189:AM192"/>
    <mergeCell ref="AN189:AN192"/>
    <mergeCell ref="AO189:AO192"/>
    <mergeCell ref="AP189:AP192"/>
    <mergeCell ref="AQ189:AQ192"/>
    <mergeCell ref="AR189:AR192"/>
    <mergeCell ref="A189:A192"/>
    <mergeCell ref="B189:B192"/>
    <mergeCell ref="C189:C192"/>
    <mergeCell ref="D189:D192"/>
    <mergeCell ref="AK189:AK192"/>
    <mergeCell ref="AL189:AL192"/>
    <mergeCell ref="AV185:AV188"/>
    <mergeCell ref="AW185:AW188"/>
    <mergeCell ref="AX185:AX188"/>
    <mergeCell ref="AY185:AY188"/>
    <mergeCell ref="AZ185:AZ188"/>
    <mergeCell ref="BA185:BA188"/>
    <mergeCell ref="AP185:AP188"/>
    <mergeCell ref="AQ185:AQ188"/>
    <mergeCell ref="AR185:AR188"/>
    <mergeCell ref="AS185:AS188"/>
    <mergeCell ref="AT185:AT188"/>
    <mergeCell ref="AU185:AU188"/>
    <mergeCell ref="BA181:BA184"/>
    <mergeCell ref="A185:A188"/>
    <mergeCell ref="B185:B188"/>
    <mergeCell ref="C185:C188"/>
    <mergeCell ref="D185:D188"/>
    <mergeCell ref="AK185:AK188"/>
    <mergeCell ref="AL185:AL188"/>
    <mergeCell ref="AM185:AM188"/>
    <mergeCell ref="AN185:AN188"/>
    <mergeCell ref="AO185:AO188"/>
    <mergeCell ref="AU181:AU184"/>
    <mergeCell ref="AV181:AV184"/>
    <mergeCell ref="AW181:AW184"/>
    <mergeCell ref="AX181:AX184"/>
    <mergeCell ref="AY181:AY184"/>
    <mergeCell ref="AZ181:AZ184"/>
    <mergeCell ref="AO181:AO184"/>
    <mergeCell ref="AP181:AP184"/>
    <mergeCell ref="AQ181:AQ184"/>
    <mergeCell ref="AR181:AR184"/>
    <mergeCell ref="AS181:AS184"/>
    <mergeCell ref="AT181:AT184"/>
    <mergeCell ref="AZ177:AZ180"/>
    <mergeCell ref="BA177:BA180"/>
    <mergeCell ref="A181:A184"/>
    <mergeCell ref="B181:B184"/>
    <mergeCell ref="C181:C184"/>
    <mergeCell ref="D181:D184"/>
    <mergeCell ref="AK181:AK184"/>
    <mergeCell ref="AL181:AL184"/>
    <mergeCell ref="AM181:AM184"/>
    <mergeCell ref="AN181:AN184"/>
    <mergeCell ref="AT177:AT180"/>
    <mergeCell ref="AU177:AU180"/>
    <mergeCell ref="AV177:AV180"/>
    <mergeCell ref="AW177:AW180"/>
    <mergeCell ref="AX177:AX180"/>
    <mergeCell ref="AY177:AY180"/>
    <mergeCell ref="AN177:AN180"/>
    <mergeCell ref="AO177:AO180"/>
    <mergeCell ref="AP177:AP180"/>
    <mergeCell ref="AQ177:AQ180"/>
    <mergeCell ref="AR177:AR180"/>
    <mergeCell ref="AS177:AS180"/>
    <mergeCell ref="AY173:AY176"/>
    <mergeCell ref="AZ173:AZ176"/>
    <mergeCell ref="BA173:BA176"/>
    <mergeCell ref="A177:A180"/>
    <mergeCell ref="B177:B180"/>
    <mergeCell ref="C177:C180"/>
    <mergeCell ref="D177:D180"/>
    <mergeCell ref="AK177:AK180"/>
    <mergeCell ref="AL177:AL180"/>
    <mergeCell ref="AM177:AM180"/>
    <mergeCell ref="AS173:AS176"/>
    <mergeCell ref="AT173:AT176"/>
    <mergeCell ref="AU173:AU176"/>
    <mergeCell ref="AV173:AV176"/>
    <mergeCell ref="AW173:AW176"/>
    <mergeCell ref="AX173:AX176"/>
    <mergeCell ref="AM173:AM176"/>
    <mergeCell ref="AN173:AN176"/>
    <mergeCell ref="AO173:AO176"/>
    <mergeCell ref="AP173:AP176"/>
    <mergeCell ref="AQ173:AQ176"/>
    <mergeCell ref="AR173:AR176"/>
    <mergeCell ref="A173:A176"/>
    <mergeCell ref="B173:B176"/>
    <mergeCell ref="C173:C176"/>
    <mergeCell ref="D173:D176"/>
    <mergeCell ref="AK173:AK176"/>
    <mergeCell ref="AL173:AL176"/>
    <mergeCell ref="AV169:AV172"/>
    <mergeCell ref="AW169:AW172"/>
    <mergeCell ref="AX169:AX172"/>
    <mergeCell ref="AY169:AY172"/>
    <mergeCell ref="AZ169:AZ172"/>
    <mergeCell ref="BA169:BA172"/>
    <mergeCell ref="AP169:AP172"/>
    <mergeCell ref="AQ169:AQ172"/>
    <mergeCell ref="AR169:AR172"/>
    <mergeCell ref="AS169:AS172"/>
    <mergeCell ref="AT169:AT172"/>
    <mergeCell ref="AU169:AU172"/>
    <mergeCell ref="BA165:BA168"/>
    <mergeCell ref="A169:A172"/>
    <mergeCell ref="B169:B172"/>
    <mergeCell ref="C169:C172"/>
    <mergeCell ref="D169:D172"/>
    <mergeCell ref="AK169:AK172"/>
    <mergeCell ref="AL169:AL172"/>
    <mergeCell ref="AM169:AM172"/>
    <mergeCell ref="AN169:AN172"/>
    <mergeCell ref="AO169:AO172"/>
    <mergeCell ref="AU165:AU168"/>
    <mergeCell ref="AV165:AV168"/>
    <mergeCell ref="AW165:AW168"/>
    <mergeCell ref="AX165:AX168"/>
    <mergeCell ref="AY165:AY168"/>
    <mergeCell ref="AZ165:AZ168"/>
    <mergeCell ref="AO165:AO168"/>
    <mergeCell ref="AP165:AP168"/>
    <mergeCell ref="AQ165:AQ168"/>
    <mergeCell ref="AR165:AR168"/>
    <mergeCell ref="AS165:AS168"/>
    <mergeCell ref="AT165:AT168"/>
    <mergeCell ref="AZ161:AZ164"/>
    <mergeCell ref="BA161:BA164"/>
    <mergeCell ref="A165:A168"/>
    <mergeCell ref="B165:B168"/>
    <mergeCell ref="C165:C168"/>
    <mergeCell ref="D165:D168"/>
    <mergeCell ref="AK165:AK168"/>
    <mergeCell ref="AL165:AL168"/>
    <mergeCell ref="AM165:AM168"/>
    <mergeCell ref="AN165:AN168"/>
    <mergeCell ref="AT161:AT164"/>
    <mergeCell ref="AU161:AU164"/>
    <mergeCell ref="AV161:AV164"/>
    <mergeCell ref="AW161:AW164"/>
    <mergeCell ref="AX161:AX164"/>
    <mergeCell ref="AY161:AY164"/>
    <mergeCell ref="AN161:AN164"/>
    <mergeCell ref="AO161:AO164"/>
    <mergeCell ref="AP161:AP164"/>
    <mergeCell ref="AQ161:AQ164"/>
    <mergeCell ref="AR161:AR164"/>
    <mergeCell ref="AS161:AS164"/>
    <mergeCell ref="AY157:AY160"/>
    <mergeCell ref="AZ157:AZ160"/>
    <mergeCell ref="BA157:BA160"/>
    <mergeCell ref="A161:A164"/>
    <mergeCell ref="B161:B164"/>
    <mergeCell ref="C161:C164"/>
    <mergeCell ref="D161:D164"/>
    <mergeCell ref="AK161:AK164"/>
    <mergeCell ref="AL161:AL164"/>
    <mergeCell ref="AM161:AM164"/>
    <mergeCell ref="AS157:AS160"/>
    <mergeCell ref="AT157:AT160"/>
    <mergeCell ref="AU157:AU160"/>
    <mergeCell ref="AV157:AV160"/>
    <mergeCell ref="AW157:AW160"/>
    <mergeCell ref="AX157:AX160"/>
    <mergeCell ref="AM157:AM160"/>
    <mergeCell ref="AN157:AN160"/>
    <mergeCell ref="AO157:AO160"/>
    <mergeCell ref="AP157:AP160"/>
    <mergeCell ref="AQ157:AQ160"/>
    <mergeCell ref="AR157:AR160"/>
    <mergeCell ref="A157:A160"/>
    <mergeCell ref="B157:B160"/>
    <mergeCell ref="C157:C160"/>
    <mergeCell ref="D157:D160"/>
    <mergeCell ref="AK157:AK160"/>
    <mergeCell ref="AL157:AL160"/>
    <mergeCell ref="AV153:AV156"/>
    <mergeCell ref="AW153:AW156"/>
    <mergeCell ref="AX153:AX156"/>
    <mergeCell ref="AY153:AY156"/>
    <mergeCell ref="AZ153:AZ156"/>
    <mergeCell ref="BA153:BA156"/>
    <mergeCell ref="AP153:AP156"/>
    <mergeCell ref="AQ153:AQ156"/>
    <mergeCell ref="AR153:AR156"/>
    <mergeCell ref="AS153:AS156"/>
    <mergeCell ref="AT153:AT156"/>
    <mergeCell ref="AU153:AU156"/>
    <mergeCell ref="BA149:BA152"/>
    <mergeCell ref="A153:A156"/>
    <mergeCell ref="B153:B156"/>
    <mergeCell ref="C153:C156"/>
    <mergeCell ref="D153:D156"/>
    <mergeCell ref="AK153:AK156"/>
    <mergeCell ref="AL153:AL156"/>
    <mergeCell ref="AM153:AM156"/>
    <mergeCell ref="AN153:AN156"/>
    <mergeCell ref="AO153:AO156"/>
    <mergeCell ref="AU149:AU152"/>
    <mergeCell ref="AV149:AV152"/>
    <mergeCell ref="AW149:AW152"/>
    <mergeCell ref="AX149:AX152"/>
    <mergeCell ref="AY149:AY152"/>
    <mergeCell ref="AZ149:AZ152"/>
    <mergeCell ref="AO149:AO152"/>
    <mergeCell ref="AP149:AP152"/>
    <mergeCell ref="AQ149:AQ152"/>
    <mergeCell ref="AR149:AR152"/>
    <mergeCell ref="AS149:AS152"/>
    <mergeCell ref="AT149:AT152"/>
    <mergeCell ref="AZ145:AZ148"/>
    <mergeCell ref="BA145:BA148"/>
    <mergeCell ref="A149:A152"/>
    <mergeCell ref="B149:B152"/>
    <mergeCell ref="C149:C152"/>
    <mergeCell ref="D149:D152"/>
    <mergeCell ref="AK149:AK152"/>
    <mergeCell ref="AL149:AL152"/>
    <mergeCell ref="AM149:AM152"/>
    <mergeCell ref="AN149:AN152"/>
    <mergeCell ref="AT145:AT148"/>
    <mergeCell ref="AU145:AU148"/>
    <mergeCell ref="AV145:AV148"/>
    <mergeCell ref="AW145:AW148"/>
    <mergeCell ref="AX145:AX148"/>
    <mergeCell ref="AY145:AY148"/>
    <mergeCell ref="AN145:AN148"/>
    <mergeCell ref="AO145:AO148"/>
    <mergeCell ref="AP145:AP148"/>
    <mergeCell ref="AQ145:AQ148"/>
    <mergeCell ref="AR145:AR148"/>
    <mergeCell ref="AS145:AS148"/>
    <mergeCell ref="AY141:AY144"/>
    <mergeCell ref="AZ141:AZ144"/>
    <mergeCell ref="BA141:BA144"/>
    <mergeCell ref="A145:A148"/>
    <mergeCell ref="B145:B148"/>
    <mergeCell ref="C145:C148"/>
    <mergeCell ref="D145:D148"/>
    <mergeCell ref="AK145:AK148"/>
    <mergeCell ref="AL145:AL148"/>
    <mergeCell ref="AM145:AM148"/>
    <mergeCell ref="AS141:AS144"/>
    <mergeCell ref="AT141:AT144"/>
    <mergeCell ref="AU141:AU144"/>
    <mergeCell ref="AV141:AV144"/>
    <mergeCell ref="AW141:AW144"/>
    <mergeCell ref="AX141:AX144"/>
    <mergeCell ref="AM141:AM144"/>
    <mergeCell ref="AN141:AN144"/>
    <mergeCell ref="AO141:AO144"/>
    <mergeCell ref="AP141:AP144"/>
    <mergeCell ref="AQ141:AQ144"/>
    <mergeCell ref="AR141:AR144"/>
    <mergeCell ref="A141:A144"/>
    <mergeCell ref="B141:B144"/>
    <mergeCell ref="C141:C144"/>
    <mergeCell ref="D141:D144"/>
    <mergeCell ref="AK141:AK144"/>
    <mergeCell ref="AL141:AL144"/>
    <mergeCell ref="AV137:AV140"/>
    <mergeCell ref="AW137:AW140"/>
    <mergeCell ref="AX137:AX140"/>
    <mergeCell ref="AY137:AY140"/>
    <mergeCell ref="AZ137:AZ140"/>
    <mergeCell ref="BA137:BA140"/>
    <mergeCell ref="AP137:AP140"/>
    <mergeCell ref="AQ137:AQ140"/>
    <mergeCell ref="AR137:AR140"/>
    <mergeCell ref="AS137:AS140"/>
    <mergeCell ref="AT137:AT140"/>
    <mergeCell ref="AU137:AU140"/>
    <mergeCell ref="BA133:BA136"/>
    <mergeCell ref="A137:A140"/>
    <mergeCell ref="B137:B140"/>
    <mergeCell ref="C137:C140"/>
    <mergeCell ref="D137:D140"/>
    <mergeCell ref="AK137:AK140"/>
    <mergeCell ref="AL137:AL140"/>
    <mergeCell ref="AM137:AM140"/>
    <mergeCell ref="AN137:AN140"/>
    <mergeCell ref="AO137:AO140"/>
    <mergeCell ref="AU133:AU136"/>
    <mergeCell ref="AV133:AV136"/>
    <mergeCell ref="AW133:AW136"/>
    <mergeCell ref="AX133:AX136"/>
    <mergeCell ref="AY133:AY136"/>
    <mergeCell ref="AZ133:AZ136"/>
    <mergeCell ref="AO133:AO136"/>
    <mergeCell ref="AP133:AP136"/>
    <mergeCell ref="AQ133:AQ136"/>
    <mergeCell ref="AR133:AR136"/>
    <mergeCell ref="AS133:AS136"/>
    <mergeCell ref="AT133:AT136"/>
    <mergeCell ref="AZ129:AZ132"/>
    <mergeCell ref="BA129:BA132"/>
    <mergeCell ref="A133:A136"/>
    <mergeCell ref="B133:B136"/>
    <mergeCell ref="C133:C136"/>
    <mergeCell ref="D133:D136"/>
    <mergeCell ref="AK133:AK136"/>
    <mergeCell ref="AL133:AL136"/>
    <mergeCell ref="AM133:AM136"/>
    <mergeCell ref="AN133:AN136"/>
    <mergeCell ref="AT129:AT132"/>
    <mergeCell ref="AU129:AU132"/>
    <mergeCell ref="AV129:AV132"/>
    <mergeCell ref="AW129:AW132"/>
    <mergeCell ref="AX129:AX132"/>
    <mergeCell ref="AY129:AY132"/>
    <mergeCell ref="AN129:AN132"/>
    <mergeCell ref="AO129:AO132"/>
    <mergeCell ref="AP129:AP132"/>
    <mergeCell ref="AQ129:AQ132"/>
    <mergeCell ref="AR129:AR132"/>
    <mergeCell ref="AS129:AS132"/>
    <mergeCell ref="AY125:AY128"/>
    <mergeCell ref="AZ125:AZ128"/>
    <mergeCell ref="BA125:BA128"/>
    <mergeCell ref="A129:A132"/>
    <mergeCell ref="B129:B132"/>
    <mergeCell ref="C129:C132"/>
    <mergeCell ref="D129:D132"/>
    <mergeCell ref="AK129:AK132"/>
    <mergeCell ref="AL129:AL132"/>
    <mergeCell ref="AM129:AM132"/>
    <mergeCell ref="AS125:AS128"/>
    <mergeCell ref="AT125:AT128"/>
    <mergeCell ref="AU125:AU128"/>
    <mergeCell ref="AV125:AV128"/>
    <mergeCell ref="AW125:AW128"/>
    <mergeCell ref="AX125:AX128"/>
    <mergeCell ref="AM125:AM128"/>
    <mergeCell ref="AN125:AN128"/>
    <mergeCell ref="AO125:AO128"/>
    <mergeCell ref="AP125:AP128"/>
    <mergeCell ref="AQ125:AQ128"/>
    <mergeCell ref="AR125:AR128"/>
    <mergeCell ref="A125:A128"/>
    <mergeCell ref="B125:B128"/>
    <mergeCell ref="C125:C128"/>
    <mergeCell ref="D125:D128"/>
    <mergeCell ref="AK125:AK128"/>
    <mergeCell ref="AL125:AL128"/>
    <mergeCell ref="AV121:AV124"/>
    <mergeCell ref="AW121:AW124"/>
    <mergeCell ref="AX121:AX124"/>
    <mergeCell ref="AY121:AY124"/>
    <mergeCell ref="AZ121:AZ124"/>
    <mergeCell ref="BA121:BA124"/>
    <mergeCell ref="AP121:AP124"/>
    <mergeCell ref="AQ121:AQ124"/>
    <mergeCell ref="AR121:AR124"/>
    <mergeCell ref="AS121:AS124"/>
    <mergeCell ref="AT121:AT124"/>
    <mergeCell ref="AU121:AU124"/>
    <mergeCell ref="BA117:BA120"/>
    <mergeCell ref="A121:A124"/>
    <mergeCell ref="B121:B124"/>
    <mergeCell ref="C121:C124"/>
    <mergeCell ref="D121:D124"/>
    <mergeCell ref="AK121:AK124"/>
    <mergeCell ref="AL121:AL124"/>
    <mergeCell ref="AM121:AM124"/>
    <mergeCell ref="AN121:AN124"/>
    <mergeCell ref="AO121:AO124"/>
    <mergeCell ref="AU117:AU120"/>
    <mergeCell ref="AV117:AV120"/>
    <mergeCell ref="AW117:AW120"/>
    <mergeCell ref="AX117:AX120"/>
    <mergeCell ref="AY117:AY120"/>
    <mergeCell ref="AZ117:AZ120"/>
    <mergeCell ref="AO117:AO120"/>
    <mergeCell ref="AP117:AP120"/>
    <mergeCell ref="AQ117:AQ120"/>
    <mergeCell ref="AR117:AR120"/>
    <mergeCell ref="AS117:AS120"/>
    <mergeCell ref="AT117:AT120"/>
    <mergeCell ref="AZ113:AZ116"/>
    <mergeCell ref="BA113:BA116"/>
    <mergeCell ref="A117:A120"/>
    <mergeCell ref="B117:B120"/>
    <mergeCell ref="C117:C120"/>
    <mergeCell ref="D117:D120"/>
    <mergeCell ref="AK117:AK120"/>
    <mergeCell ref="AL117:AL120"/>
    <mergeCell ref="AM117:AM120"/>
    <mergeCell ref="AN117:AN120"/>
    <mergeCell ref="AT113:AT116"/>
    <mergeCell ref="AU113:AU116"/>
    <mergeCell ref="AV113:AV116"/>
    <mergeCell ref="AW113:AW116"/>
    <mergeCell ref="AX113:AX116"/>
    <mergeCell ref="AY113:AY116"/>
    <mergeCell ref="AN113:AN116"/>
    <mergeCell ref="AO113:AO116"/>
    <mergeCell ref="AP113:AP116"/>
    <mergeCell ref="AQ113:AQ116"/>
    <mergeCell ref="AR113:AR116"/>
    <mergeCell ref="AS113:AS116"/>
    <mergeCell ref="AY109:AY112"/>
    <mergeCell ref="AZ109:AZ112"/>
    <mergeCell ref="BA109:BA112"/>
    <mergeCell ref="A113:A116"/>
    <mergeCell ref="B113:B116"/>
    <mergeCell ref="C113:C116"/>
    <mergeCell ref="D113:D116"/>
    <mergeCell ref="AK113:AK116"/>
    <mergeCell ref="AL113:AL116"/>
    <mergeCell ref="AM113:AM116"/>
    <mergeCell ref="AS109:AS112"/>
    <mergeCell ref="AT109:AT112"/>
    <mergeCell ref="AU109:AU112"/>
    <mergeCell ref="AV109:AV112"/>
    <mergeCell ref="AW109:AW112"/>
    <mergeCell ref="AX109:AX112"/>
    <mergeCell ref="AM109:AM112"/>
    <mergeCell ref="AN109:AN112"/>
    <mergeCell ref="AO109:AO112"/>
    <mergeCell ref="AP109:AP112"/>
    <mergeCell ref="AQ109:AQ112"/>
    <mergeCell ref="AR109:AR112"/>
    <mergeCell ref="A109:A112"/>
    <mergeCell ref="B109:B112"/>
    <mergeCell ref="C109:C112"/>
    <mergeCell ref="D109:D112"/>
    <mergeCell ref="AK109:AK112"/>
    <mergeCell ref="AL109:AL112"/>
    <mergeCell ref="AV105:AV108"/>
    <mergeCell ref="AW105:AW108"/>
    <mergeCell ref="AX105:AX108"/>
    <mergeCell ref="AY105:AY108"/>
    <mergeCell ref="AZ105:AZ108"/>
    <mergeCell ref="BA105:BA108"/>
    <mergeCell ref="AP105:AP108"/>
    <mergeCell ref="AQ105:AQ108"/>
    <mergeCell ref="AR105:AR108"/>
    <mergeCell ref="AS105:AS108"/>
    <mergeCell ref="AT105:AT108"/>
    <mergeCell ref="AU105:AU108"/>
    <mergeCell ref="BA101:BA104"/>
    <mergeCell ref="A105:A108"/>
    <mergeCell ref="B105:B108"/>
    <mergeCell ref="C105:C108"/>
    <mergeCell ref="D105:D108"/>
    <mergeCell ref="AK105:AK108"/>
    <mergeCell ref="AL105:AL108"/>
    <mergeCell ref="AM105:AM108"/>
    <mergeCell ref="AN105:AN108"/>
    <mergeCell ref="AO105:AO108"/>
    <mergeCell ref="AU101:AU104"/>
    <mergeCell ref="AV101:AV104"/>
    <mergeCell ref="AW101:AW104"/>
    <mergeCell ref="AX101:AX104"/>
    <mergeCell ref="AY101:AY104"/>
    <mergeCell ref="AZ101:AZ104"/>
    <mergeCell ref="AO101:AO104"/>
    <mergeCell ref="AP101:AP104"/>
    <mergeCell ref="AQ101:AQ104"/>
    <mergeCell ref="AR101:AR104"/>
    <mergeCell ref="AS101:AS104"/>
    <mergeCell ref="AT101:AT104"/>
    <mergeCell ref="AZ97:AZ100"/>
    <mergeCell ref="BA97:BA100"/>
    <mergeCell ref="A101:A104"/>
    <mergeCell ref="B101:B104"/>
    <mergeCell ref="C101:C104"/>
    <mergeCell ref="D101:D104"/>
    <mergeCell ref="AK101:AK104"/>
    <mergeCell ref="AL101:AL104"/>
    <mergeCell ref="AM101:AM104"/>
    <mergeCell ref="AN101:AN104"/>
    <mergeCell ref="AT97:AT100"/>
    <mergeCell ref="AU97:AU100"/>
    <mergeCell ref="AV97:AV100"/>
    <mergeCell ref="AW97:AW100"/>
    <mergeCell ref="AX97:AX100"/>
    <mergeCell ref="AY97:AY100"/>
    <mergeCell ref="AN97:AN100"/>
    <mergeCell ref="AO97:AO100"/>
    <mergeCell ref="AP97:AP100"/>
    <mergeCell ref="AQ97:AQ100"/>
    <mergeCell ref="AR97:AR100"/>
    <mergeCell ref="AS97:AS100"/>
    <mergeCell ref="AY93:AY96"/>
    <mergeCell ref="AZ93:AZ96"/>
    <mergeCell ref="BA93:BA96"/>
    <mergeCell ref="A97:A100"/>
    <mergeCell ref="B97:B100"/>
    <mergeCell ref="C97:C100"/>
    <mergeCell ref="D97:D100"/>
    <mergeCell ref="AK97:AK100"/>
    <mergeCell ref="AL97:AL100"/>
    <mergeCell ref="AM97:AM100"/>
    <mergeCell ref="AS93:AS96"/>
    <mergeCell ref="AT93:AT96"/>
    <mergeCell ref="AU93:AU96"/>
    <mergeCell ref="AV93:AV96"/>
    <mergeCell ref="AW93:AW96"/>
    <mergeCell ref="AX93:AX96"/>
    <mergeCell ref="AM93:AM96"/>
    <mergeCell ref="AN93:AN96"/>
    <mergeCell ref="AO93:AO96"/>
    <mergeCell ref="AP93:AP96"/>
    <mergeCell ref="AQ93:AQ96"/>
    <mergeCell ref="AR93:AR96"/>
    <mergeCell ref="A93:A96"/>
    <mergeCell ref="B93:B96"/>
    <mergeCell ref="C93:C96"/>
    <mergeCell ref="D93:D96"/>
    <mergeCell ref="AK93:AK96"/>
    <mergeCell ref="AL93:AL96"/>
    <mergeCell ref="AV89:AV92"/>
    <mergeCell ref="AW89:AW92"/>
    <mergeCell ref="AX89:AX92"/>
    <mergeCell ref="AY89:AY92"/>
    <mergeCell ref="AZ89:AZ92"/>
    <mergeCell ref="BA89:BA92"/>
    <mergeCell ref="AP89:AP92"/>
    <mergeCell ref="AQ89:AQ92"/>
    <mergeCell ref="AR89:AR92"/>
    <mergeCell ref="AS89:AS92"/>
    <mergeCell ref="AT89:AT92"/>
    <mergeCell ref="AU89:AU92"/>
    <mergeCell ref="BA85:BA88"/>
    <mergeCell ref="A89:A92"/>
    <mergeCell ref="B89:B92"/>
    <mergeCell ref="C89:C92"/>
    <mergeCell ref="D89:D92"/>
    <mergeCell ref="AK89:AK92"/>
    <mergeCell ref="AL89:AL92"/>
    <mergeCell ref="AM89:AM92"/>
    <mergeCell ref="AN89:AN92"/>
    <mergeCell ref="AO89:AO92"/>
    <mergeCell ref="AU85:AU88"/>
    <mergeCell ref="AV85:AV88"/>
    <mergeCell ref="AW85:AW88"/>
    <mergeCell ref="AX85:AX88"/>
    <mergeCell ref="AY85:AY88"/>
    <mergeCell ref="AZ85:AZ88"/>
    <mergeCell ref="AO85:AO88"/>
    <mergeCell ref="AP85:AP88"/>
    <mergeCell ref="AQ85:AQ88"/>
    <mergeCell ref="AR85:AR88"/>
    <mergeCell ref="AS85:AS88"/>
    <mergeCell ref="AT85:AT88"/>
    <mergeCell ref="AZ81:AZ84"/>
    <mergeCell ref="BA81:BA84"/>
    <mergeCell ref="A85:A88"/>
    <mergeCell ref="B85:B88"/>
    <mergeCell ref="C85:C88"/>
    <mergeCell ref="D85:D88"/>
    <mergeCell ref="AK85:AK88"/>
    <mergeCell ref="AL85:AL88"/>
    <mergeCell ref="AM85:AM88"/>
    <mergeCell ref="AN85:AN88"/>
    <mergeCell ref="AT81:AT84"/>
    <mergeCell ref="AU81:AU84"/>
    <mergeCell ref="AV81:AV84"/>
    <mergeCell ref="AW81:AW84"/>
    <mergeCell ref="AX81:AX84"/>
    <mergeCell ref="AY81:AY84"/>
    <mergeCell ref="AN81:AN84"/>
    <mergeCell ref="AO81:AO84"/>
    <mergeCell ref="AP81:AP84"/>
    <mergeCell ref="AQ81:AQ84"/>
    <mergeCell ref="AR81:AR84"/>
    <mergeCell ref="AS81:AS84"/>
    <mergeCell ref="AY77:AY80"/>
    <mergeCell ref="AZ77:AZ80"/>
    <mergeCell ref="BA77:BA80"/>
    <mergeCell ref="A81:A84"/>
    <mergeCell ref="B81:B84"/>
    <mergeCell ref="C81:C84"/>
    <mergeCell ref="D81:D84"/>
    <mergeCell ref="AK81:AK84"/>
    <mergeCell ref="AL81:AL84"/>
    <mergeCell ref="AM81:AM84"/>
    <mergeCell ref="AS77:AS80"/>
    <mergeCell ref="AT77:AT80"/>
    <mergeCell ref="AU77:AU80"/>
    <mergeCell ref="AV77:AV80"/>
    <mergeCell ref="AW77:AW80"/>
    <mergeCell ref="AX77:AX80"/>
    <mergeCell ref="AM77:AM80"/>
    <mergeCell ref="AN77:AN80"/>
    <mergeCell ref="AO77:AO80"/>
    <mergeCell ref="AP77:AP80"/>
    <mergeCell ref="AQ77:AQ80"/>
    <mergeCell ref="AR77:AR80"/>
    <mergeCell ref="A77:A80"/>
    <mergeCell ref="B77:B80"/>
    <mergeCell ref="C77:C80"/>
    <mergeCell ref="D77:D80"/>
    <mergeCell ref="AK77:AK80"/>
    <mergeCell ref="AL77:AL80"/>
    <mergeCell ref="AV73:AV76"/>
    <mergeCell ref="AW73:AW76"/>
    <mergeCell ref="AX73:AX76"/>
    <mergeCell ref="AY73:AY76"/>
    <mergeCell ref="AZ73:AZ76"/>
    <mergeCell ref="BA73:BA76"/>
    <mergeCell ref="AP73:AP76"/>
    <mergeCell ref="AQ73:AQ76"/>
    <mergeCell ref="AR73:AR76"/>
    <mergeCell ref="AS73:AS76"/>
    <mergeCell ref="AT73:AT76"/>
    <mergeCell ref="AU73:AU76"/>
    <mergeCell ref="BA69:BA72"/>
    <mergeCell ref="A73:A76"/>
    <mergeCell ref="B73:B76"/>
    <mergeCell ref="C73:C76"/>
    <mergeCell ref="D73:D76"/>
    <mergeCell ref="AK73:AK76"/>
    <mergeCell ref="AL73:AL76"/>
    <mergeCell ref="AM73:AM76"/>
    <mergeCell ref="AN73:AN76"/>
    <mergeCell ref="AO73:AO76"/>
    <mergeCell ref="AU69:AU72"/>
    <mergeCell ref="AV69:AV72"/>
    <mergeCell ref="AW69:AW72"/>
    <mergeCell ref="AX69:AX72"/>
    <mergeCell ref="AY69:AY72"/>
    <mergeCell ref="AZ69:AZ72"/>
    <mergeCell ref="AO69:AO72"/>
    <mergeCell ref="AP69:AP72"/>
    <mergeCell ref="AQ69:AQ72"/>
    <mergeCell ref="AR69:AR72"/>
    <mergeCell ref="AS69:AS72"/>
    <mergeCell ref="AT69:AT72"/>
    <mergeCell ref="AZ65:AZ68"/>
    <mergeCell ref="BA65:BA68"/>
    <mergeCell ref="A69:A72"/>
    <mergeCell ref="B69:B72"/>
    <mergeCell ref="C69:C72"/>
    <mergeCell ref="D69:D72"/>
    <mergeCell ref="AK69:AK72"/>
    <mergeCell ref="AL69:AL72"/>
    <mergeCell ref="AM69:AM72"/>
    <mergeCell ref="AN69:AN72"/>
    <mergeCell ref="AT65:AT68"/>
    <mergeCell ref="AU65:AU68"/>
    <mergeCell ref="AV65:AV68"/>
    <mergeCell ref="AW65:AW68"/>
    <mergeCell ref="AX65:AX68"/>
    <mergeCell ref="AY65:AY68"/>
    <mergeCell ref="AN65:AN68"/>
    <mergeCell ref="AO65:AO68"/>
    <mergeCell ref="AP65:AP68"/>
    <mergeCell ref="AQ65:AQ68"/>
    <mergeCell ref="AR65:AR68"/>
    <mergeCell ref="AS65:AS68"/>
    <mergeCell ref="AY61:AY64"/>
    <mergeCell ref="AZ61:AZ64"/>
    <mergeCell ref="BA61:BA64"/>
    <mergeCell ref="A65:A68"/>
    <mergeCell ref="B65:B68"/>
    <mergeCell ref="C65:C68"/>
    <mergeCell ref="D65:D68"/>
    <mergeCell ref="AK65:AK68"/>
    <mergeCell ref="AL65:AL68"/>
    <mergeCell ref="AM65:AM68"/>
    <mergeCell ref="AS61:AS64"/>
    <mergeCell ref="AT61:AT64"/>
    <mergeCell ref="AU61:AU64"/>
    <mergeCell ref="AV61:AV64"/>
    <mergeCell ref="AW61:AW64"/>
    <mergeCell ref="AX61:AX64"/>
    <mergeCell ref="AM61:AM64"/>
    <mergeCell ref="AN61:AN64"/>
    <mergeCell ref="AO61:AO64"/>
    <mergeCell ref="AP61:AP64"/>
    <mergeCell ref="AQ61:AQ64"/>
    <mergeCell ref="AR61:AR64"/>
    <mergeCell ref="A61:A64"/>
    <mergeCell ref="B61:B64"/>
    <mergeCell ref="C61:C64"/>
    <mergeCell ref="D61:D64"/>
    <mergeCell ref="AK61:AK64"/>
    <mergeCell ref="AL61:AL64"/>
    <mergeCell ref="AV57:AV60"/>
    <mergeCell ref="AW57:AW60"/>
    <mergeCell ref="AX57:AX60"/>
    <mergeCell ref="AY57:AY60"/>
    <mergeCell ref="AZ57:AZ60"/>
    <mergeCell ref="BA57:BA60"/>
    <mergeCell ref="AP57:AP60"/>
    <mergeCell ref="AQ57:AQ60"/>
    <mergeCell ref="AR57:AR60"/>
    <mergeCell ref="AS57:AS60"/>
    <mergeCell ref="AT57:AT60"/>
    <mergeCell ref="AU57:AU60"/>
    <mergeCell ref="BA53:BA56"/>
    <mergeCell ref="A57:A60"/>
    <mergeCell ref="B57:B60"/>
    <mergeCell ref="C57:C60"/>
    <mergeCell ref="D57:D60"/>
    <mergeCell ref="AK57:AK60"/>
    <mergeCell ref="AL57:AL60"/>
    <mergeCell ref="AM57:AM60"/>
    <mergeCell ref="AN57:AN60"/>
    <mergeCell ref="AO57:AO60"/>
    <mergeCell ref="AU53:AU56"/>
    <mergeCell ref="AV53:AV56"/>
    <mergeCell ref="AW53:AW56"/>
    <mergeCell ref="AX53:AX56"/>
    <mergeCell ref="AY53:AY56"/>
    <mergeCell ref="AZ53:AZ56"/>
    <mergeCell ref="AO53:AO56"/>
    <mergeCell ref="AP53:AP56"/>
    <mergeCell ref="AQ53:AQ56"/>
    <mergeCell ref="AR53:AR56"/>
    <mergeCell ref="AS53:AS56"/>
    <mergeCell ref="AT53:AT56"/>
    <mergeCell ref="AZ49:AZ52"/>
    <mergeCell ref="BA49:BA52"/>
    <mergeCell ref="A53:A56"/>
    <mergeCell ref="B53:B56"/>
    <mergeCell ref="C53:C56"/>
    <mergeCell ref="D53:D56"/>
    <mergeCell ref="AK53:AK56"/>
    <mergeCell ref="AL53:AL56"/>
    <mergeCell ref="AM53:AM56"/>
    <mergeCell ref="AN53:AN56"/>
    <mergeCell ref="AT49:AT52"/>
    <mergeCell ref="AU49:AU52"/>
    <mergeCell ref="AV49:AV52"/>
    <mergeCell ref="AW49:AW52"/>
    <mergeCell ref="AX49:AX52"/>
    <mergeCell ref="AY49:AY52"/>
    <mergeCell ref="AN49:AN52"/>
    <mergeCell ref="AO49:AO52"/>
    <mergeCell ref="AP49:AP52"/>
    <mergeCell ref="AQ49:AQ52"/>
    <mergeCell ref="AR49:AR52"/>
    <mergeCell ref="AS49:AS52"/>
    <mergeCell ref="AY45:AY48"/>
    <mergeCell ref="AZ45:AZ48"/>
    <mergeCell ref="BA45:BA48"/>
    <mergeCell ref="A49:A52"/>
    <mergeCell ref="B49:B52"/>
    <mergeCell ref="C49:C52"/>
    <mergeCell ref="D49:D52"/>
    <mergeCell ref="AK49:AK52"/>
    <mergeCell ref="AL49:AL52"/>
    <mergeCell ref="AM49:AM52"/>
    <mergeCell ref="AS45:AS48"/>
    <mergeCell ref="AT45:AT48"/>
    <mergeCell ref="AU45:AU48"/>
    <mergeCell ref="AV45:AV48"/>
    <mergeCell ref="AW45:AW48"/>
    <mergeCell ref="AX45:AX48"/>
    <mergeCell ref="AM45:AM48"/>
    <mergeCell ref="AN45:AN48"/>
    <mergeCell ref="AO45:AO48"/>
    <mergeCell ref="AP45:AP48"/>
    <mergeCell ref="AQ45:AQ48"/>
    <mergeCell ref="AR45:AR48"/>
    <mergeCell ref="A45:A48"/>
    <mergeCell ref="B45:B48"/>
    <mergeCell ref="C45:C48"/>
    <mergeCell ref="D45:D48"/>
    <mergeCell ref="AK45:AK48"/>
    <mergeCell ref="AL45:AL48"/>
    <mergeCell ref="AV41:AV44"/>
    <mergeCell ref="AW41:AW44"/>
    <mergeCell ref="AX41:AX44"/>
    <mergeCell ref="AY41:AY44"/>
    <mergeCell ref="AZ41:AZ44"/>
    <mergeCell ref="BA41:BA44"/>
    <mergeCell ref="AP41:AP44"/>
    <mergeCell ref="AQ41:AQ44"/>
    <mergeCell ref="AR41:AR44"/>
    <mergeCell ref="AS41:AS44"/>
    <mergeCell ref="AT41:AT44"/>
    <mergeCell ref="AU41:AU44"/>
    <mergeCell ref="BA37:BA40"/>
    <mergeCell ref="A41:A44"/>
    <mergeCell ref="B41:B44"/>
    <mergeCell ref="C41:C44"/>
    <mergeCell ref="D41:D44"/>
    <mergeCell ref="AK41:AK44"/>
    <mergeCell ref="AL41:AL44"/>
    <mergeCell ref="AM41:AM44"/>
    <mergeCell ref="AN41:AN44"/>
    <mergeCell ref="AO41:AO44"/>
    <mergeCell ref="AU37:AU40"/>
    <mergeCell ref="AV37:AV40"/>
    <mergeCell ref="AW37:AW40"/>
    <mergeCell ref="AX37:AX40"/>
    <mergeCell ref="AY37:AY40"/>
    <mergeCell ref="AZ37:AZ40"/>
    <mergeCell ref="AO37:AO40"/>
    <mergeCell ref="AP37:AP40"/>
    <mergeCell ref="AQ37:AQ40"/>
    <mergeCell ref="AR37:AR40"/>
    <mergeCell ref="AS37:AS40"/>
    <mergeCell ref="AT37:AT40"/>
    <mergeCell ref="AZ33:AZ36"/>
    <mergeCell ref="BA33:BA36"/>
    <mergeCell ref="A37:A40"/>
    <mergeCell ref="B37:B40"/>
    <mergeCell ref="C37:C40"/>
    <mergeCell ref="D37:D40"/>
    <mergeCell ref="AK37:AK40"/>
    <mergeCell ref="AL37:AL40"/>
    <mergeCell ref="AM37:AM40"/>
    <mergeCell ref="AN37:AN40"/>
    <mergeCell ref="AT33:AT36"/>
    <mergeCell ref="AU33:AU36"/>
    <mergeCell ref="AV33:AV36"/>
    <mergeCell ref="AW33:AW36"/>
    <mergeCell ref="AX33:AX36"/>
    <mergeCell ref="AY33:AY36"/>
    <mergeCell ref="AN33:AN36"/>
    <mergeCell ref="AO33:AO36"/>
    <mergeCell ref="AP33:AP36"/>
    <mergeCell ref="AQ33:AQ36"/>
    <mergeCell ref="AR33:AR36"/>
    <mergeCell ref="AS33:AS36"/>
    <mergeCell ref="AY29:AY32"/>
    <mergeCell ref="AZ29:AZ32"/>
    <mergeCell ref="BA29:BA32"/>
    <mergeCell ref="A33:A36"/>
    <mergeCell ref="B33:B36"/>
    <mergeCell ref="C33:C36"/>
    <mergeCell ref="D33:D36"/>
    <mergeCell ref="AK33:AK36"/>
    <mergeCell ref="AL33:AL36"/>
    <mergeCell ref="AM33:AM36"/>
    <mergeCell ref="AS29:AS32"/>
    <mergeCell ref="AT29:AT32"/>
    <mergeCell ref="AU29:AU32"/>
    <mergeCell ref="AV29:AV32"/>
    <mergeCell ref="AW29:AW32"/>
    <mergeCell ref="AX29:AX32"/>
    <mergeCell ref="AM29:AM32"/>
    <mergeCell ref="AN29:AN32"/>
    <mergeCell ref="AO29:AO32"/>
    <mergeCell ref="AP29:AP32"/>
    <mergeCell ref="AQ29:AQ32"/>
    <mergeCell ref="AR29:AR32"/>
    <mergeCell ref="A29:A32"/>
    <mergeCell ref="B29:B32"/>
    <mergeCell ref="C29:C32"/>
    <mergeCell ref="D29:D32"/>
    <mergeCell ref="AK29:AK32"/>
    <mergeCell ref="AL29:AL32"/>
    <mergeCell ref="AV25:AV28"/>
    <mergeCell ref="AW25:AW28"/>
    <mergeCell ref="AX25:AX28"/>
    <mergeCell ref="AY25:AY28"/>
    <mergeCell ref="AZ25:AZ28"/>
    <mergeCell ref="BA25:BA28"/>
    <mergeCell ref="AP25:AP28"/>
    <mergeCell ref="AQ25:AQ28"/>
    <mergeCell ref="AR25:AR28"/>
    <mergeCell ref="AS25:AS28"/>
    <mergeCell ref="AT25:AT28"/>
    <mergeCell ref="AU25:AU28"/>
    <mergeCell ref="BA21:BA24"/>
    <mergeCell ref="A25:A28"/>
    <mergeCell ref="B25:B28"/>
    <mergeCell ref="C25:C28"/>
    <mergeCell ref="D25:D28"/>
    <mergeCell ref="AK25:AK28"/>
    <mergeCell ref="AL25:AL28"/>
    <mergeCell ref="AM25:AM28"/>
    <mergeCell ref="AN25:AN28"/>
    <mergeCell ref="AO25:AO28"/>
    <mergeCell ref="AU21:AU24"/>
    <mergeCell ref="AV21:AV24"/>
    <mergeCell ref="AW21:AW24"/>
    <mergeCell ref="AX21:AX24"/>
    <mergeCell ref="AY21:AY24"/>
    <mergeCell ref="AZ21:AZ24"/>
    <mergeCell ref="AO21:AO24"/>
    <mergeCell ref="AP21:AP24"/>
    <mergeCell ref="AQ21:AQ24"/>
    <mergeCell ref="AR21:AR24"/>
    <mergeCell ref="AS21:AS24"/>
    <mergeCell ref="AT21:AT24"/>
    <mergeCell ref="AZ17:AZ20"/>
    <mergeCell ref="BA17:BA20"/>
    <mergeCell ref="A21:A24"/>
    <mergeCell ref="B21:B24"/>
    <mergeCell ref="C21:C24"/>
    <mergeCell ref="D21:D24"/>
    <mergeCell ref="AK21:AK24"/>
    <mergeCell ref="AL21:AL24"/>
    <mergeCell ref="AM21:AM24"/>
    <mergeCell ref="AN21:AN24"/>
    <mergeCell ref="AT17:AT20"/>
    <mergeCell ref="AU17:AU20"/>
    <mergeCell ref="AV17:AV20"/>
    <mergeCell ref="AW17:AW20"/>
    <mergeCell ref="AX17:AX20"/>
    <mergeCell ref="AY17:AY20"/>
    <mergeCell ref="AN17:AN20"/>
    <mergeCell ref="AO17:AO20"/>
    <mergeCell ref="AP17:AP20"/>
    <mergeCell ref="AQ17:AQ20"/>
    <mergeCell ref="AR17:AR20"/>
    <mergeCell ref="AS17:AS20"/>
    <mergeCell ref="A17:A20"/>
    <mergeCell ref="B17:B20"/>
    <mergeCell ref="C17:C20"/>
    <mergeCell ref="D17:D20"/>
    <mergeCell ref="AK17:AK20"/>
    <mergeCell ref="AL17:AL20"/>
    <mergeCell ref="AM17:AM20"/>
    <mergeCell ref="AX13:AX16"/>
    <mergeCell ref="AM13:AM16"/>
    <mergeCell ref="AN13:AN16"/>
    <mergeCell ref="AO13:AO16"/>
    <mergeCell ref="AP13:AP16"/>
    <mergeCell ref="AQ13:AQ16"/>
    <mergeCell ref="AR13:AR16"/>
    <mergeCell ref="AX10:AX11"/>
    <mergeCell ref="AY10:AY11"/>
    <mergeCell ref="AZ10:AZ11"/>
    <mergeCell ref="BA10:BA11"/>
    <mergeCell ref="A13:A16"/>
    <mergeCell ref="B13:B16"/>
    <mergeCell ref="C13:C16"/>
    <mergeCell ref="D13:D16"/>
    <mergeCell ref="AK13:AK16"/>
    <mergeCell ref="AL13:AL16"/>
    <mergeCell ref="AR10:AR11"/>
    <mergeCell ref="AS10:AS11"/>
    <mergeCell ref="AT10:AT11"/>
    <mergeCell ref="AU10:AU11"/>
    <mergeCell ref="AV10:AV11"/>
    <mergeCell ref="AW10:AW11"/>
    <mergeCell ref="AL10:AL11"/>
    <mergeCell ref="AM10:AM11"/>
    <mergeCell ref="AN10:AN11"/>
    <mergeCell ref="AO10:AO11"/>
    <mergeCell ref="A2:O2"/>
    <mergeCell ref="AE2:AJ2"/>
    <mergeCell ref="AL2:AN3"/>
    <mergeCell ref="AO2:AQ3"/>
    <mergeCell ref="AE3:AG3"/>
    <mergeCell ref="AH3:AJ3"/>
    <mergeCell ref="AP10:AP11"/>
    <mergeCell ref="AQ10:AQ11"/>
    <mergeCell ref="AY13:AY16"/>
    <mergeCell ref="AZ13:AZ16"/>
    <mergeCell ref="BA13:BA16"/>
    <mergeCell ref="I7:U7"/>
    <mergeCell ref="H8:Q8"/>
    <mergeCell ref="R8:AK8"/>
    <mergeCell ref="A10:A11"/>
    <mergeCell ref="B10:B11"/>
    <mergeCell ref="C10:C11"/>
    <mergeCell ref="D10:D11"/>
    <mergeCell ref="E10:E11"/>
    <mergeCell ref="F10:AJ10"/>
    <mergeCell ref="AK10:AK11"/>
    <mergeCell ref="AE4:AG4"/>
    <mergeCell ref="AH4:AJ4"/>
    <mergeCell ref="AL4:AN4"/>
    <mergeCell ref="AO4:AQ4"/>
    <mergeCell ref="A5:O5"/>
    <mergeCell ref="A6:O6"/>
    <mergeCell ref="AS13:AS16"/>
    <mergeCell ref="AT13:AT16"/>
    <mergeCell ref="AU13:AU16"/>
    <mergeCell ref="AV13:AV16"/>
    <mergeCell ref="AW13:AW16"/>
  </mergeCells>
  <conditionalFormatting sqref="F20:AJ20 F24:AJ24 F28:AJ28 F32:AJ32 F36:AJ36 F40:AJ40 F44:AJ44 F48:AJ48 F52:AJ52 F56:AJ56 F60:AJ60 F64:AJ64 F68:AJ68 F72:AJ72 F76:AJ76 F80:AJ80 F84:AJ84 F88:AJ88 F92:AJ92 F96:AJ96 F100:AJ100 F104:AJ104 F108:AJ108 F112:AJ112 F116:AJ116 F120:AJ120 F124:AJ124 F128:AJ128 F132:AJ132 F136:AJ136 F140:AJ140 F144:AJ144 F148:AJ148 F152:AJ152 F156:AJ156 F160:AJ160 F164:AJ164 F168:AJ168 F172:AJ172 F176:AJ176 F180:AJ180 F184:AJ184 F188:AJ188 F192:AJ192 F196:AJ196 F200:AJ200 F204:AJ204 F208:AJ208 F212:AJ212 F216:AJ216 F220:AJ220 F224:AJ224 F228:AJ228 F232:AJ232 F236:AJ236 F240:AJ240 F244:AJ244 F248:AJ248 F252:AJ252 F256:AJ256 F260:AJ260 F264:AJ264 F268:AJ268 F272:AJ272 F276:AJ276 F280:AJ280 F284:AJ284 F288:AJ288 F292:AJ292 F296:AJ296 F300:AJ300 F304:AJ304 F308:AJ308 F312:AJ312 F316:AJ316 F320:AJ320 F324:AJ324 F328:AJ328 F332:AJ332 F336:AJ336 F16:AJ16">
    <cfRule type="cellIs" dxfId="0" priority="1" stopIfTrue="1" operator="greaterThan">
      <formula>4</formula>
    </cfRule>
  </conditionalFormatting>
  <printOptions horizontalCentered="1"/>
  <pageMargins left="0.19685039370078741" right="0.19685039370078741" top="0.59055118110236227" bottom="0.39370078740157483" header="0.51181102362204722" footer="0.51181102362204722"/>
  <pageSetup paperSize="9" scale="42" fitToHeight="999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"/>
  <sheetViews>
    <sheetView tabSelected="1" topLeftCell="A49" workbookViewId="0">
      <selection activeCell="C186" sqref="C186"/>
    </sheetView>
  </sheetViews>
  <sheetFormatPr defaultRowHeight="15" x14ac:dyDescent="0.25"/>
  <cols>
    <col min="2" max="2" width="40.42578125" bestFit="1" customWidth="1"/>
    <col min="3" max="3" width="49.28515625" bestFit="1" customWidth="1"/>
  </cols>
  <sheetData>
    <row r="1" spans="1:3" ht="19.5" x14ac:dyDescent="0.25">
      <c r="A1" s="76"/>
      <c r="B1" s="76" t="s">
        <v>363</v>
      </c>
      <c r="C1" s="76"/>
    </row>
    <row r="4" spans="1:3" x14ac:dyDescent="0.25">
      <c r="A4" s="3" t="s">
        <v>365</v>
      </c>
      <c r="B4" s="3" t="s">
        <v>364</v>
      </c>
      <c r="C4" s="3" t="s">
        <v>366</v>
      </c>
    </row>
    <row r="5" spans="1:3" x14ac:dyDescent="0.25">
      <c r="A5" s="2"/>
      <c r="B5" s="1"/>
      <c r="C5" s="2"/>
    </row>
    <row r="6" spans="1:3" x14ac:dyDescent="0.25">
      <c r="A6" s="75"/>
      <c r="B6" s="74" t="s">
        <v>367</v>
      </c>
      <c r="C6" s="75"/>
    </row>
    <row r="7" spans="1:3" x14ac:dyDescent="0.25">
      <c r="A7" s="2"/>
      <c r="B7" s="1"/>
      <c r="C7" s="2"/>
    </row>
    <row r="8" spans="1:3" x14ac:dyDescent="0.25">
      <c r="A8" s="75"/>
      <c r="B8" s="74" t="s">
        <v>368</v>
      </c>
      <c r="C8" s="75"/>
    </row>
    <row r="9" spans="1:3" x14ac:dyDescent="0.25">
      <c r="A9" s="2"/>
      <c r="B9" s="1"/>
      <c r="C9" s="2"/>
    </row>
    <row r="10" spans="1:3" x14ac:dyDescent="0.25">
      <c r="A10" s="75"/>
      <c r="B10" s="74" t="s">
        <v>369</v>
      </c>
      <c r="C10" s="75"/>
    </row>
    <row r="11" spans="1:3" x14ac:dyDescent="0.25">
      <c r="A11" s="2" t="s">
        <v>1</v>
      </c>
      <c r="B11" s="1" t="s">
        <v>0</v>
      </c>
      <c r="C11" s="2" t="s">
        <v>2</v>
      </c>
    </row>
    <row r="12" spans="1:3" x14ac:dyDescent="0.25">
      <c r="A12" s="2" t="s">
        <v>4</v>
      </c>
      <c r="B12" s="1" t="s">
        <v>3</v>
      </c>
      <c r="C12" s="2" t="s">
        <v>5</v>
      </c>
    </row>
    <row r="13" spans="1:3" x14ac:dyDescent="0.25">
      <c r="A13" s="2" t="s">
        <v>7</v>
      </c>
      <c r="B13" s="1" t="s">
        <v>6</v>
      </c>
      <c r="C13" s="2" t="s">
        <v>8</v>
      </c>
    </row>
    <row r="14" spans="1:3" x14ac:dyDescent="0.25">
      <c r="A14" s="2" t="s">
        <v>10</v>
      </c>
      <c r="B14" s="1" t="s">
        <v>9</v>
      </c>
      <c r="C14" s="2" t="s">
        <v>11</v>
      </c>
    </row>
    <row r="15" spans="1:3" x14ac:dyDescent="0.25">
      <c r="A15" s="2" t="s">
        <v>13</v>
      </c>
      <c r="B15" s="1" t="s">
        <v>12</v>
      </c>
      <c r="C15" s="2" t="s">
        <v>14</v>
      </c>
    </row>
    <row r="16" spans="1:3" x14ac:dyDescent="0.25">
      <c r="A16" s="2"/>
      <c r="B16" s="1"/>
      <c r="C16" s="2"/>
    </row>
    <row r="17" spans="1:3" x14ac:dyDescent="0.25">
      <c r="A17" s="75"/>
      <c r="B17" s="74" t="s">
        <v>370</v>
      </c>
      <c r="C17" s="75"/>
    </row>
    <row r="18" spans="1:3" x14ac:dyDescent="0.25">
      <c r="A18" s="2" t="s">
        <v>16</v>
      </c>
      <c r="B18" s="1" t="s">
        <v>15</v>
      </c>
      <c r="C18" s="2" t="s">
        <v>17</v>
      </c>
    </row>
    <row r="19" spans="1:3" x14ac:dyDescent="0.25">
      <c r="A19" s="2" t="s">
        <v>19</v>
      </c>
      <c r="B19" s="1" t="s">
        <v>18</v>
      </c>
      <c r="C19" s="2" t="s">
        <v>20</v>
      </c>
    </row>
    <row r="20" spans="1:3" x14ac:dyDescent="0.25">
      <c r="A20" s="2" t="s">
        <v>22</v>
      </c>
      <c r="B20" s="1" t="s">
        <v>21</v>
      </c>
      <c r="C20" s="2" t="s">
        <v>17</v>
      </c>
    </row>
    <row r="21" spans="1:3" x14ac:dyDescent="0.25">
      <c r="A21" s="2" t="s">
        <v>24</v>
      </c>
      <c r="B21" s="1" t="s">
        <v>23</v>
      </c>
      <c r="C21" s="2" t="s">
        <v>17</v>
      </c>
    </row>
    <row r="22" spans="1:3" x14ac:dyDescent="0.25">
      <c r="A22" s="2" t="s">
        <v>26</v>
      </c>
      <c r="B22" s="1" t="s">
        <v>25</v>
      </c>
      <c r="C22" s="2" t="s">
        <v>17</v>
      </c>
    </row>
    <row r="23" spans="1:3" x14ac:dyDescent="0.25">
      <c r="A23" s="2" t="s">
        <v>28</v>
      </c>
      <c r="B23" s="1" t="s">
        <v>27</v>
      </c>
      <c r="C23" s="2" t="s">
        <v>17</v>
      </c>
    </row>
    <row r="24" spans="1:3" x14ac:dyDescent="0.25">
      <c r="A24" s="2" t="s">
        <v>30</v>
      </c>
      <c r="B24" s="1" t="s">
        <v>29</v>
      </c>
      <c r="C24" s="2" t="s">
        <v>31</v>
      </c>
    </row>
    <row r="25" spans="1:3" x14ac:dyDescent="0.25">
      <c r="A25" s="2" t="s">
        <v>33</v>
      </c>
      <c r="B25" s="1" t="s">
        <v>32</v>
      </c>
      <c r="C25" s="2" t="s">
        <v>34</v>
      </c>
    </row>
    <row r="26" spans="1:3" x14ac:dyDescent="0.25">
      <c r="A26" s="2" t="s">
        <v>36</v>
      </c>
      <c r="B26" s="1" t="s">
        <v>35</v>
      </c>
      <c r="C26" s="2" t="s">
        <v>37</v>
      </c>
    </row>
    <row r="27" spans="1:3" x14ac:dyDescent="0.25">
      <c r="A27" s="2" t="s">
        <v>39</v>
      </c>
      <c r="B27" s="1" t="s">
        <v>38</v>
      </c>
      <c r="C27" s="2" t="s">
        <v>40</v>
      </c>
    </row>
    <row r="28" spans="1:3" x14ac:dyDescent="0.25">
      <c r="A28" s="2"/>
      <c r="B28" s="1"/>
      <c r="C28" s="2"/>
    </row>
    <row r="29" spans="1:3" x14ac:dyDescent="0.25">
      <c r="A29" s="75"/>
      <c r="B29" s="74" t="s">
        <v>371</v>
      </c>
      <c r="C29" s="75"/>
    </row>
    <row r="30" spans="1:3" x14ac:dyDescent="0.25">
      <c r="A30" s="2" t="s">
        <v>42</v>
      </c>
      <c r="B30" s="1" t="s">
        <v>41</v>
      </c>
      <c r="C30" s="2" t="s">
        <v>43</v>
      </c>
    </row>
    <row r="31" spans="1:3" x14ac:dyDescent="0.25">
      <c r="A31" s="2" t="s">
        <v>45</v>
      </c>
      <c r="B31" s="1" t="s">
        <v>44</v>
      </c>
      <c r="C31" s="2" t="s">
        <v>46</v>
      </c>
    </row>
    <row r="32" spans="1:3" x14ac:dyDescent="0.25">
      <c r="A32" s="2" t="s">
        <v>48</v>
      </c>
      <c r="B32" s="1" t="s">
        <v>47</v>
      </c>
      <c r="C32" s="2" t="s">
        <v>49</v>
      </c>
    </row>
    <row r="33" spans="1:3" x14ac:dyDescent="0.25">
      <c r="A33" s="2" t="s">
        <v>51</v>
      </c>
      <c r="B33" s="1" t="s">
        <v>50</v>
      </c>
      <c r="C33" s="2" t="s">
        <v>49</v>
      </c>
    </row>
    <row r="34" spans="1:3" x14ac:dyDescent="0.25">
      <c r="A34" s="2" t="s">
        <v>53</v>
      </c>
      <c r="B34" s="1" t="s">
        <v>52</v>
      </c>
      <c r="C34" s="2" t="s">
        <v>49</v>
      </c>
    </row>
    <row r="35" spans="1:3" x14ac:dyDescent="0.25">
      <c r="A35" s="2" t="s">
        <v>55</v>
      </c>
      <c r="B35" s="1" t="s">
        <v>54</v>
      </c>
      <c r="C35" s="2" t="s">
        <v>56</v>
      </c>
    </row>
    <row r="36" spans="1:3" x14ac:dyDescent="0.25">
      <c r="A36" s="2" t="s">
        <v>58</v>
      </c>
      <c r="B36" s="1" t="s">
        <v>57</v>
      </c>
      <c r="C36" s="2" t="s">
        <v>59</v>
      </c>
    </row>
    <row r="37" spans="1:3" x14ac:dyDescent="0.25">
      <c r="A37" s="2" t="s">
        <v>61</v>
      </c>
      <c r="B37" s="1" t="s">
        <v>60</v>
      </c>
      <c r="C37" s="2" t="s">
        <v>49</v>
      </c>
    </row>
    <row r="38" spans="1:3" x14ac:dyDescent="0.25">
      <c r="A38" s="2" t="s">
        <v>63</v>
      </c>
      <c r="B38" s="1" t="s">
        <v>62</v>
      </c>
      <c r="C38" s="2" t="s">
        <v>64</v>
      </c>
    </row>
    <row r="39" spans="1:3" x14ac:dyDescent="0.25">
      <c r="A39" s="2" t="s">
        <v>66</v>
      </c>
      <c r="B39" s="1" t="s">
        <v>65</v>
      </c>
      <c r="C39" s="2" t="s">
        <v>67</v>
      </c>
    </row>
    <row r="40" spans="1:3" x14ac:dyDescent="0.25">
      <c r="A40" s="2" t="s">
        <v>69</v>
      </c>
      <c r="B40" s="1" t="s">
        <v>68</v>
      </c>
      <c r="C40" s="2" t="s">
        <v>70</v>
      </c>
    </row>
    <row r="41" spans="1:3" x14ac:dyDescent="0.25">
      <c r="A41" s="2" t="s">
        <v>72</v>
      </c>
      <c r="B41" s="1" t="s">
        <v>71</v>
      </c>
      <c r="C41" s="2" t="s">
        <v>67</v>
      </c>
    </row>
    <row r="42" spans="1:3" x14ac:dyDescent="0.25">
      <c r="A42" s="2" t="s">
        <v>74</v>
      </c>
      <c r="B42" s="1" t="s">
        <v>73</v>
      </c>
      <c r="C42" s="2" t="s">
        <v>67</v>
      </c>
    </row>
    <row r="43" spans="1:3" x14ac:dyDescent="0.25">
      <c r="A43" s="2" t="s">
        <v>76</v>
      </c>
      <c r="B43" s="1" t="s">
        <v>75</v>
      </c>
      <c r="C43" s="2" t="s">
        <v>67</v>
      </c>
    </row>
    <row r="44" spans="1:3" x14ac:dyDescent="0.25">
      <c r="A44" s="2" t="s">
        <v>78</v>
      </c>
      <c r="B44" s="1" t="s">
        <v>77</v>
      </c>
      <c r="C44" s="2" t="s">
        <v>43</v>
      </c>
    </row>
    <row r="45" spans="1:3" x14ac:dyDescent="0.25">
      <c r="A45" s="2" t="s">
        <v>80</v>
      </c>
      <c r="B45" s="1" t="s">
        <v>79</v>
      </c>
      <c r="C45" s="2" t="s">
        <v>67</v>
      </c>
    </row>
    <row r="46" spans="1:3" x14ac:dyDescent="0.25">
      <c r="A46" s="2" t="s">
        <v>82</v>
      </c>
      <c r="B46" s="1" t="s">
        <v>81</v>
      </c>
      <c r="C46" s="2" t="s">
        <v>67</v>
      </c>
    </row>
    <row r="47" spans="1:3" x14ac:dyDescent="0.25">
      <c r="A47" s="2"/>
      <c r="B47" s="1"/>
      <c r="C47" s="2"/>
    </row>
    <row r="48" spans="1:3" x14ac:dyDescent="0.25">
      <c r="A48" s="75"/>
      <c r="B48" s="74" t="s">
        <v>372</v>
      </c>
      <c r="C48" s="75"/>
    </row>
    <row r="49" spans="1:3" x14ac:dyDescent="0.25">
      <c r="A49" s="2" t="s">
        <v>84</v>
      </c>
      <c r="B49" s="1" t="s">
        <v>83</v>
      </c>
      <c r="C49" s="2" t="s">
        <v>85</v>
      </c>
    </row>
    <row r="50" spans="1:3" x14ac:dyDescent="0.25">
      <c r="A50" s="2" t="s">
        <v>87</v>
      </c>
      <c r="B50" s="1" t="s">
        <v>86</v>
      </c>
      <c r="C50" s="2" t="s">
        <v>88</v>
      </c>
    </row>
    <row r="51" spans="1:3" x14ac:dyDescent="0.25">
      <c r="A51" s="2" t="s">
        <v>90</v>
      </c>
      <c r="B51" s="1" t="s">
        <v>89</v>
      </c>
      <c r="C51" s="2" t="s">
        <v>91</v>
      </c>
    </row>
    <row r="52" spans="1:3" x14ac:dyDescent="0.25">
      <c r="A52" s="2" t="s">
        <v>93</v>
      </c>
      <c r="B52" s="1" t="s">
        <v>92</v>
      </c>
      <c r="C52" s="2" t="s">
        <v>94</v>
      </c>
    </row>
    <row r="53" spans="1:3" x14ac:dyDescent="0.25">
      <c r="A53" s="2" t="s">
        <v>96</v>
      </c>
      <c r="B53" s="1" t="s">
        <v>95</v>
      </c>
      <c r="C53" s="2" t="s">
        <v>97</v>
      </c>
    </row>
    <row r="54" spans="1:3" x14ac:dyDescent="0.25">
      <c r="A54" s="2" t="s">
        <v>99</v>
      </c>
      <c r="B54" s="1" t="s">
        <v>98</v>
      </c>
      <c r="C54" s="2" t="s">
        <v>100</v>
      </c>
    </row>
    <row r="55" spans="1:3" x14ac:dyDescent="0.25">
      <c r="A55" s="2" t="s">
        <v>102</v>
      </c>
      <c r="B55" s="1" t="s">
        <v>101</v>
      </c>
      <c r="C55" s="2" t="s">
        <v>103</v>
      </c>
    </row>
    <row r="56" spans="1:3" x14ac:dyDescent="0.25">
      <c r="A56" s="2" t="s">
        <v>105</v>
      </c>
      <c r="B56" s="1" t="s">
        <v>104</v>
      </c>
      <c r="C56" s="2" t="s">
        <v>103</v>
      </c>
    </row>
    <row r="57" spans="1:3" x14ac:dyDescent="0.25">
      <c r="A57" s="2" t="s">
        <v>107</v>
      </c>
      <c r="B57" s="1" t="s">
        <v>106</v>
      </c>
      <c r="C57" s="2" t="s">
        <v>103</v>
      </c>
    </row>
    <row r="58" spans="1:3" x14ac:dyDescent="0.25">
      <c r="A58" s="2" t="s">
        <v>109</v>
      </c>
      <c r="B58" s="1" t="s">
        <v>108</v>
      </c>
      <c r="C58" s="2" t="s">
        <v>91</v>
      </c>
    </row>
    <row r="59" spans="1:3" x14ac:dyDescent="0.25">
      <c r="A59" s="2" t="s">
        <v>111</v>
      </c>
      <c r="B59" s="1" t="s">
        <v>110</v>
      </c>
      <c r="C59" s="2" t="s">
        <v>91</v>
      </c>
    </row>
    <row r="60" spans="1:3" x14ac:dyDescent="0.25">
      <c r="A60" s="2" t="s">
        <v>113</v>
      </c>
      <c r="B60" s="1" t="s">
        <v>112</v>
      </c>
      <c r="C60" s="2" t="s">
        <v>114</v>
      </c>
    </row>
    <row r="61" spans="1:3" x14ac:dyDescent="0.25">
      <c r="A61" s="2" t="s">
        <v>116</v>
      </c>
      <c r="B61" s="1" t="s">
        <v>115</v>
      </c>
      <c r="C61" s="2" t="s">
        <v>117</v>
      </c>
    </row>
    <row r="62" spans="1:3" x14ac:dyDescent="0.25">
      <c r="A62" s="2" t="s">
        <v>119</v>
      </c>
      <c r="B62" s="1" t="s">
        <v>118</v>
      </c>
      <c r="C62" s="2" t="s">
        <v>120</v>
      </c>
    </row>
    <row r="63" spans="1:3" x14ac:dyDescent="0.25">
      <c r="A63" s="2" t="s">
        <v>122</v>
      </c>
      <c r="B63" s="1" t="s">
        <v>121</v>
      </c>
      <c r="C63" s="2" t="s">
        <v>114</v>
      </c>
    </row>
    <row r="64" spans="1:3" x14ac:dyDescent="0.25">
      <c r="A64" s="2" t="s">
        <v>124</v>
      </c>
      <c r="B64" s="1" t="s">
        <v>123</v>
      </c>
      <c r="C64" s="2" t="s">
        <v>125</v>
      </c>
    </row>
    <row r="65" spans="1:3" x14ac:dyDescent="0.25">
      <c r="A65" s="2" t="s">
        <v>127</v>
      </c>
      <c r="B65" s="1" t="s">
        <v>126</v>
      </c>
      <c r="C65" s="2" t="s">
        <v>114</v>
      </c>
    </row>
    <row r="66" spans="1:3" x14ac:dyDescent="0.25">
      <c r="A66" s="2"/>
      <c r="B66" s="1"/>
      <c r="C66" s="2"/>
    </row>
    <row r="67" spans="1:3" x14ac:dyDescent="0.25">
      <c r="A67" s="75"/>
      <c r="B67" s="74" t="s">
        <v>373</v>
      </c>
      <c r="C67" s="75"/>
    </row>
    <row r="68" spans="1:3" x14ac:dyDescent="0.25">
      <c r="A68" s="2" t="s">
        <v>129</v>
      </c>
      <c r="B68" s="1" t="s">
        <v>128</v>
      </c>
      <c r="C68" s="2" t="s">
        <v>130</v>
      </c>
    </row>
    <row r="69" spans="1:3" x14ac:dyDescent="0.25">
      <c r="A69" s="2" t="s">
        <v>132</v>
      </c>
      <c r="B69" s="1" t="s">
        <v>131</v>
      </c>
      <c r="C69" s="2" t="s">
        <v>133</v>
      </c>
    </row>
    <row r="70" spans="1:3" x14ac:dyDescent="0.25">
      <c r="A70" s="2" t="s">
        <v>135</v>
      </c>
      <c r="B70" s="1" t="s">
        <v>134</v>
      </c>
      <c r="C70" s="2" t="s">
        <v>133</v>
      </c>
    </row>
    <row r="71" spans="1:3" x14ac:dyDescent="0.25">
      <c r="A71" s="2" t="s">
        <v>137</v>
      </c>
      <c r="B71" s="1" t="s">
        <v>136</v>
      </c>
      <c r="C71" s="2" t="s">
        <v>138</v>
      </c>
    </row>
    <row r="72" spans="1:3" x14ac:dyDescent="0.25">
      <c r="A72" s="2" t="s">
        <v>140</v>
      </c>
      <c r="B72" s="1" t="s">
        <v>139</v>
      </c>
      <c r="C72" s="2" t="s">
        <v>133</v>
      </c>
    </row>
    <row r="73" spans="1:3" x14ac:dyDescent="0.25">
      <c r="A73" s="2" t="s">
        <v>142</v>
      </c>
      <c r="B73" s="1" t="s">
        <v>141</v>
      </c>
      <c r="C73" s="2" t="s">
        <v>133</v>
      </c>
    </row>
    <row r="74" spans="1:3" x14ac:dyDescent="0.25">
      <c r="A74" s="2" t="s">
        <v>144</v>
      </c>
      <c r="B74" s="1" t="s">
        <v>143</v>
      </c>
      <c r="C74" s="2" t="s">
        <v>133</v>
      </c>
    </row>
    <row r="75" spans="1:3" x14ac:dyDescent="0.25">
      <c r="A75" s="2" t="s">
        <v>146</v>
      </c>
      <c r="B75" s="1" t="s">
        <v>145</v>
      </c>
      <c r="C75" s="2" t="s">
        <v>147</v>
      </c>
    </row>
    <row r="76" spans="1:3" x14ac:dyDescent="0.25">
      <c r="A76" s="2" t="s">
        <v>149</v>
      </c>
      <c r="B76" s="1" t="s">
        <v>148</v>
      </c>
      <c r="C76" s="2" t="s">
        <v>150</v>
      </c>
    </row>
    <row r="77" spans="1:3" x14ac:dyDescent="0.25">
      <c r="A77" s="2"/>
      <c r="B77" s="1"/>
      <c r="C77" s="2"/>
    </row>
    <row r="78" spans="1:3" x14ac:dyDescent="0.25">
      <c r="A78" s="75"/>
      <c r="B78" s="74" t="s">
        <v>374</v>
      </c>
      <c r="C78" s="75"/>
    </row>
    <row r="79" spans="1:3" x14ac:dyDescent="0.25">
      <c r="A79" s="2" t="s">
        <v>152</v>
      </c>
      <c r="B79" s="1" t="s">
        <v>151</v>
      </c>
      <c r="C79" s="2" t="s">
        <v>153</v>
      </c>
    </row>
    <row r="80" spans="1:3" x14ac:dyDescent="0.25">
      <c r="A80" s="2" t="s">
        <v>155</v>
      </c>
      <c r="B80" s="1" t="s">
        <v>154</v>
      </c>
      <c r="C80" s="2" t="s">
        <v>156</v>
      </c>
    </row>
    <row r="81" spans="1:3" x14ac:dyDescent="0.25">
      <c r="A81" s="2" t="s">
        <v>158</v>
      </c>
      <c r="B81" s="1" t="s">
        <v>157</v>
      </c>
      <c r="C81" s="2" t="s">
        <v>156</v>
      </c>
    </row>
    <row r="82" spans="1:3" x14ac:dyDescent="0.25">
      <c r="A82" s="2" t="s">
        <v>160</v>
      </c>
      <c r="B82" s="1" t="s">
        <v>159</v>
      </c>
      <c r="C82" s="2" t="s">
        <v>161</v>
      </c>
    </row>
    <row r="83" spans="1:3" x14ac:dyDescent="0.25">
      <c r="A83" s="2"/>
      <c r="B83" s="1"/>
      <c r="C83" s="2"/>
    </row>
    <row r="84" spans="1:3" x14ac:dyDescent="0.25">
      <c r="A84" s="75"/>
      <c r="B84" s="74" t="s">
        <v>375</v>
      </c>
      <c r="C84" s="75"/>
    </row>
    <row r="85" spans="1:3" x14ac:dyDescent="0.25">
      <c r="A85" s="2" t="s">
        <v>163</v>
      </c>
      <c r="B85" s="1" t="s">
        <v>162</v>
      </c>
      <c r="C85" s="2" t="s">
        <v>164</v>
      </c>
    </row>
    <row r="86" spans="1:3" x14ac:dyDescent="0.25">
      <c r="A86" s="2" t="s">
        <v>166</v>
      </c>
      <c r="B86" s="1" t="s">
        <v>165</v>
      </c>
      <c r="C86" s="2" t="s">
        <v>164</v>
      </c>
    </row>
    <row r="87" spans="1:3" x14ac:dyDescent="0.25">
      <c r="A87" s="2" t="s">
        <v>168</v>
      </c>
      <c r="B87" s="1" t="s">
        <v>167</v>
      </c>
      <c r="C87" s="2" t="s">
        <v>169</v>
      </c>
    </row>
    <row r="88" spans="1:3" x14ac:dyDescent="0.25">
      <c r="A88" s="2" t="s">
        <v>171</v>
      </c>
      <c r="B88" s="1" t="s">
        <v>170</v>
      </c>
      <c r="C88" s="2" t="s">
        <v>164</v>
      </c>
    </row>
    <row r="89" spans="1:3" x14ac:dyDescent="0.25">
      <c r="A89" s="2" t="s">
        <v>173</v>
      </c>
      <c r="B89" s="1" t="s">
        <v>172</v>
      </c>
      <c r="C89" s="2" t="s">
        <v>174</v>
      </c>
    </row>
    <row r="90" spans="1:3" x14ac:dyDescent="0.25">
      <c r="A90" s="2"/>
      <c r="B90" s="1"/>
      <c r="C90" s="2"/>
    </row>
    <row r="91" spans="1:3" x14ac:dyDescent="0.25">
      <c r="A91" s="75"/>
      <c r="B91" s="74" t="s">
        <v>376</v>
      </c>
      <c r="C91" s="75"/>
    </row>
    <row r="92" spans="1:3" x14ac:dyDescent="0.25">
      <c r="A92" s="2" t="s">
        <v>176</v>
      </c>
      <c r="B92" s="1" t="s">
        <v>175</v>
      </c>
      <c r="C92" s="2" t="s">
        <v>177</v>
      </c>
    </row>
    <row r="93" spans="1:3" x14ac:dyDescent="0.25">
      <c r="A93" s="2" t="s">
        <v>179</v>
      </c>
      <c r="B93" s="1" t="s">
        <v>178</v>
      </c>
      <c r="C93" s="2" t="s">
        <v>180</v>
      </c>
    </row>
    <row r="94" spans="1:3" x14ac:dyDescent="0.25">
      <c r="A94" s="2" t="s">
        <v>182</v>
      </c>
      <c r="B94" s="1" t="s">
        <v>181</v>
      </c>
      <c r="C94" s="2" t="s">
        <v>183</v>
      </c>
    </row>
    <row r="95" spans="1:3" x14ac:dyDescent="0.25">
      <c r="A95" s="2" t="s">
        <v>185</v>
      </c>
      <c r="B95" s="1" t="s">
        <v>184</v>
      </c>
      <c r="C95" s="2" t="s">
        <v>186</v>
      </c>
    </row>
    <row r="96" spans="1:3" x14ac:dyDescent="0.25">
      <c r="A96" s="2" t="s">
        <v>188</v>
      </c>
      <c r="B96" s="1" t="s">
        <v>187</v>
      </c>
      <c r="C96" s="2" t="s">
        <v>189</v>
      </c>
    </row>
    <row r="97" spans="1:3" x14ac:dyDescent="0.25">
      <c r="A97" s="2" t="s">
        <v>191</v>
      </c>
      <c r="B97" s="1" t="s">
        <v>190</v>
      </c>
      <c r="C97" s="2" t="s">
        <v>192</v>
      </c>
    </row>
    <row r="98" spans="1:3" x14ac:dyDescent="0.25">
      <c r="A98" s="2" t="s">
        <v>194</v>
      </c>
      <c r="B98" s="1" t="s">
        <v>193</v>
      </c>
      <c r="C98" s="2" t="s">
        <v>195</v>
      </c>
    </row>
    <row r="99" spans="1:3" x14ac:dyDescent="0.25">
      <c r="A99" s="2"/>
      <c r="B99" s="1"/>
      <c r="C99" s="2"/>
    </row>
    <row r="100" spans="1:3" x14ac:dyDescent="0.25">
      <c r="A100" s="75"/>
      <c r="B100" s="74" t="s">
        <v>377</v>
      </c>
      <c r="C100" s="75"/>
    </row>
    <row r="101" spans="1:3" x14ac:dyDescent="0.25">
      <c r="A101" s="2" t="s">
        <v>197</v>
      </c>
      <c r="B101" s="1" t="s">
        <v>196</v>
      </c>
      <c r="C101" s="2" t="s">
        <v>198</v>
      </c>
    </row>
    <row r="102" spans="1:3" x14ac:dyDescent="0.25">
      <c r="A102" s="2" t="s">
        <v>200</v>
      </c>
      <c r="B102" s="1" t="s">
        <v>199</v>
      </c>
      <c r="C102" s="2" t="s">
        <v>201</v>
      </c>
    </row>
    <row r="103" spans="1:3" x14ac:dyDescent="0.25">
      <c r="A103" s="2" t="s">
        <v>203</v>
      </c>
      <c r="B103" s="1" t="s">
        <v>202</v>
      </c>
      <c r="C103" s="2" t="s">
        <v>204</v>
      </c>
    </row>
    <row r="104" spans="1:3" x14ac:dyDescent="0.25">
      <c r="A104" s="2" t="s">
        <v>206</v>
      </c>
      <c r="B104" s="1" t="s">
        <v>205</v>
      </c>
      <c r="C104" s="2" t="s">
        <v>201</v>
      </c>
    </row>
    <row r="105" spans="1:3" x14ac:dyDescent="0.25">
      <c r="A105" s="2" t="s">
        <v>208</v>
      </c>
      <c r="B105" s="1" t="s">
        <v>207</v>
      </c>
      <c r="C105" s="2" t="s">
        <v>201</v>
      </c>
    </row>
    <row r="106" spans="1:3" x14ac:dyDescent="0.25">
      <c r="A106" s="2" t="s">
        <v>185</v>
      </c>
      <c r="B106" s="1" t="s">
        <v>209</v>
      </c>
      <c r="C106" s="2" t="s">
        <v>210</v>
      </c>
    </row>
    <row r="107" spans="1:3" x14ac:dyDescent="0.25">
      <c r="A107" s="2" t="s">
        <v>212</v>
      </c>
      <c r="B107" s="1" t="s">
        <v>211</v>
      </c>
      <c r="C107" s="2" t="s">
        <v>201</v>
      </c>
    </row>
    <row r="108" spans="1:3" x14ac:dyDescent="0.25">
      <c r="A108" s="2" t="s">
        <v>214</v>
      </c>
      <c r="B108" s="1" t="s">
        <v>213</v>
      </c>
      <c r="C108" s="2" t="s">
        <v>201</v>
      </c>
    </row>
    <row r="109" spans="1:3" x14ac:dyDescent="0.25">
      <c r="A109" s="2" t="s">
        <v>216</v>
      </c>
      <c r="B109" s="1" t="s">
        <v>215</v>
      </c>
      <c r="C109" s="2" t="s">
        <v>201</v>
      </c>
    </row>
    <row r="110" spans="1:3" x14ac:dyDescent="0.25">
      <c r="A110" s="2" t="s">
        <v>218</v>
      </c>
      <c r="B110" s="1" t="s">
        <v>217</v>
      </c>
      <c r="C110" s="2" t="s">
        <v>219</v>
      </c>
    </row>
    <row r="111" spans="1:3" x14ac:dyDescent="0.25">
      <c r="A111" s="2" t="s">
        <v>221</v>
      </c>
      <c r="B111" s="1" t="s">
        <v>220</v>
      </c>
      <c r="C111" s="2" t="s">
        <v>201</v>
      </c>
    </row>
    <row r="112" spans="1:3" x14ac:dyDescent="0.25">
      <c r="A112" s="2" t="s">
        <v>223</v>
      </c>
      <c r="B112" s="1" t="s">
        <v>222</v>
      </c>
      <c r="C112" s="2" t="s">
        <v>201</v>
      </c>
    </row>
    <row r="113" spans="1:3" x14ac:dyDescent="0.25">
      <c r="A113" s="2" t="s">
        <v>225</v>
      </c>
      <c r="B113" s="1" t="s">
        <v>224</v>
      </c>
      <c r="C113" s="2" t="s">
        <v>201</v>
      </c>
    </row>
    <row r="114" spans="1:3" x14ac:dyDescent="0.25">
      <c r="A114" s="2" t="s">
        <v>227</v>
      </c>
      <c r="B114" s="1" t="s">
        <v>226</v>
      </c>
      <c r="C114" s="2" t="s">
        <v>228</v>
      </c>
    </row>
    <row r="115" spans="1:3" x14ac:dyDescent="0.25">
      <c r="A115" s="2" t="s">
        <v>230</v>
      </c>
      <c r="B115" s="1" t="s">
        <v>229</v>
      </c>
      <c r="C115" s="2" t="s">
        <v>201</v>
      </c>
    </row>
    <row r="116" spans="1:3" x14ac:dyDescent="0.25">
      <c r="A116" s="2" t="s">
        <v>232</v>
      </c>
      <c r="B116" s="1" t="s">
        <v>231</v>
      </c>
      <c r="C116" s="2" t="s">
        <v>233</v>
      </c>
    </row>
    <row r="117" spans="1:3" x14ac:dyDescent="0.25">
      <c r="A117" s="2"/>
      <c r="B117" s="1"/>
      <c r="C117" s="2"/>
    </row>
    <row r="118" spans="1:3" x14ac:dyDescent="0.25">
      <c r="A118" s="75"/>
      <c r="B118" s="74" t="s">
        <v>378</v>
      </c>
      <c r="C118" s="75"/>
    </row>
    <row r="119" spans="1:3" x14ac:dyDescent="0.25">
      <c r="A119" s="2" t="s">
        <v>235</v>
      </c>
      <c r="B119" s="1" t="s">
        <v>234</v>
      </c>
      <c r="C119" s="2" t="s">
        <v>236</v>
      </c>
    </row>
    <row r="120" spans="1:3" x14ac:dyDescent="0.25">
      <c r="A120" s="2" t="s">
        <v>238</v>
      </c>
      <c r="B120" s="1" t="s">
        <v>237</v>
      </c>
      <c r="C120" s="2" t="s">
        <v>236</v>
      </c>
    </row>
    <row r="121" spans="1:3" x14ac:dyDescent="0.25">
      <c r="A121" s="2" t="s">
        <v>240</v>
      </c>
      <c r="B121" s="1" t="s">
        <v>239</v>
      </c>
      <c r="C121" s="2" t="s">
        <v>236</v>
      </c>
    </row>
    <row r="122" spans="1:3" x14ac:dyDescent="0.25">
      <c r="A122" s="2" t="s">
        <v>242</v>
      </c>
      <c r="B122" s="1" t="s">
        <v>241</v>
      </c>
      <c r="C122" s="2" t="s">
        <v>243</v>
      </c>
    </row>
    <row r="123" spans="1:3" x14ac:dyDescent="0.25">
      <c r="A123" s="2" t="s">
        <v>245</v>
      </c>
      <c r="B123" s="1" t="s">
        <v>244</v>
      </c>
      <c r="C123" s="2" t="s">
        <v>236</v>
      </c>
    </row>
    <row r="124" spans="1:3" x14ac:dyDescent="0.25">
      <c r="A124" s="2" t="s">
        <v>247</v>
      </c>
      <c r="B124" s="1" t="s">
        <v>246</v>
      </c>
      <c r="C124" s="2" t="s">
        <v>236</v>
      </c>
    </row>
    <row r="125" spans="1:3" x14ac:dyDescent="0.25">
      <c r="A125" s="2" t="s">
        <v>249</v>
      </c>
      <c r="B125" s="1" t="s">
        <v>248</v>
      </c>
      <c r="C125" s="2" t="s">
        <v>243</v>
      </c>
    </row>
    <row r="126" spans="1:3" x14ac:dyDescent="0.25">
      <c r="A126" s="2" t="s">
        <v>251</v>
      </c>
      <c r="B126" s="1" t="s">
        <v>250</v>
      </c>
      <c r="C126" s="2" t="s">
        <v>236</v>
      </c>
    </row>
    <row r="127" spans="1:3" x14ac:dyDescent="0.25">
      <c r="A127" s="2" t="s">
        <v>253</v>
      </c>
      <c r="B127" s="1" t="s">
        <v>252</v>
      </c>
      <c r="C127" s="2" t="s">
        <v>254</v>
      </c>
    </row>
    <row r="128" spans="1:3" x14ac:dyDescent="0.25">
      <c r="A128" s="2" t="s">
        <v>256</v>
      </c>
      <c r="B128" s="1" t="s">
        <v>255</v>
      </c>
      <c r="C128" s="2" t="s">
        <v>243</v>
      </c>
    </row>
    <row r="129" spans="1:3" x14ac:dyDescent="0.25">
      <c r="A129" s="2" t="s">
        <v>258</v>
      </c>
      <c r="B129" s="1" t="s">
        <v>257</v>
      </c>
      <c r="C129" s="2" t="s">
        <v>259</v>
      </c>
    </row>
    <row r="130" spans="1:3" x14ac:dyDescent="0.25">
      <c r="A130" s="2" t="s">
        <v>261</v>
      </c>
      <c r="B130" s="1" t="s">
        <v>260</v>
      </c>
      <c r="C130" s="2" t="s">
        <v>236</v>
      </c>
    </row>
    <row r="131" spans="1:3" x14ac:dyDescent="0.25">
      <c r="A131" s="2" t="s">
        <v>263</v>
      </c>
      <c r="B131" s="1" t="s">
        <v>262</v>
      </c>
      <c r="C131" s="2" t="s">
        <v>264</v>
      </c>
    </row>
    <row r="132" spans="1:3" x14ac:dyDescent="0.25">
      <c r="A132" s="2" t="s">
        <v>266</v>
      </c>
      <c r="B132" s="1" t="s">
        <v>265</v>
      </c>
      <c r="C132" s="2" t="s">
        <v>243</v>
      </c>
    </row>
    <row r="133" spans="1:3" x14ac:dyDescent="0.25">
      <c r="A133" s="2" t="s">
        <v>268</v>
      </c>
      <c r="B133" s="1" t="s">
        <v>267</v>
      </c>
      <c r="C133" s="2" t="s">
        <v>236</v>
      </c>
    </row>
    <row r="134" spans="1:3" x14ac:dyDescent="0.25">
      <c r="A134" s="2" t="s">
        <v>270</v>
      </c>
      <c r="B134" s="1" t="s">
        <v>269</v>
      </c>
      <c r="C134" s="2" t="s">
        <v>243</v>
      </c>
    </row>
    <row r="135" spans="1:3" x14ac:dyDescent="0.25">
      <c r="A135" s="2"/>
      <c r="B135" s="1"/>
      <c r="C135" s="2"/>
    </row>
    <row r="136" spans="1:3" x14ac:dyDescent="0.25">
      <c r="A136" s="75"/>
      <c r="B136" s="74" t="s">
        <v>379</v>
      </c>
      <c r="C136" s="75"/>
    </row>
    <row r="137" spans="1:3" x14ac:dyDescent="0.25">
      <c r="A137" s="2" t="s">
        <v>272</v>
      </c>
      <c r="B137" s="1" t="s">
        <v>271</v>
      </c>
      <c r="C137" s="2" t="s">
        <v>273</v>
      </c>
    </row>
    <row r="138" spans="1:3" x14ac:dyDescent="0.25">
      <c r="A138" s="2" t="s">
        <v>275</v>
      </c>
      <c r="B138" s="1" t="s">
        <v>274</v>
      </c>
      <c r="C138" s="2" t="s">
        <v>276</v>
      </c>
    </row>
    <row r="139" spans="1:3" x14ac:dyDescent="0.25">
      <c r="A139" s="2" t="s">
        <v>278</v>
      </c>
      <c r="B139" s="1" t="s">
        <v>277</v>
      </c>
      <c r="C139" s="2" t="s">
        <v>276</v>
      </c>
    </row>
    <row r="140" spans="1:3" x14ac:dyDescent="0.25">
      <c r="A140" s="2" t="s">
        <v>280</v>
      </c>
      <c r="B140" s="1" t="s">
        <v>279</v>
      </c>
      <c r="C140" s="2" t="s">
        <v>281</v>
      </c>
    </row>
    <row r="141" spans="1:3" x14ac:dyDescent="0.25">
      <c r="A141" s="2" t="s">
        <v>283</v>
      </c>
      <c r="B141" s="1" t="s">
        <v>282</v>
      </c>
      <c r="C141" s="2" t="s">
        <v>276</v>
      </c>
    </row>
    <row r="142" spans="1:3" x14ac:dyDescent="0.25">
      <c r="A142" s="2" t="s">
        <v>285</v>
      </c>
      <c r="B142" s="1" t="s">
        <v>284</v>
      </c>
      <c r="C142" s="2" t="s">
        <v>276</v>
      </c>
    </row>
    <row r="143" spans="1:3" x14ac:dyDescent="0.25">
      <c r="A143" s="2"/>
      <c r="B143" s="1"/>
      <c r="C143" s="2"/>
    </row>
    <row r="144" spans="1:3" x14ac:dyDescent="0.25">
      <c r="A144" s="75"/>
      <c r="B144" s="74" t="s">
        <v>380</v>
      </c>
      <c r="C144" s="75"/>
    </row>
    <row r="145" spans="1:3" x14ac:dyDescent="0.25">
      <c r="A145" s="2" t="s">
        <v>287</v>
      </c>
      <c r="B145" s="1" t="s">
        <v>286</v>
      </c>
      <c r="C145" s="2" t="s">
        <v>288</v>
      </c>
    </row>
    <row r="146" spans="1:3" x14ac:dyDescent="0.25">
      <c r="A146" s="2" t="s">
        <v>290</v>
      </c>
      <c r="B146" s="1" t="s">
        <v>289</v>
      </c>
      <c r="C146" s="2" t="s">
        <v>291</v>
      </c>
    </row>
    <row r="147" spans="1:3" x14ac:dyDescent="0.25">
      <c r="A147" s="2" t="s">
        <v>293</v>
      </c>
      <c r="B147" s="1" t="s">
        <v>292</v>
      </c>
      <c r="C147" s="2" t="s">
        <v>294</v>
      </c>
    </row>
    <row r="148" spans="1:3" x14ac:dyDescent="0.25">
      <c r="A148" s="2"/>
      <c r="B148" s="1"/>
      <c r="C148" s="2"/>
    </row>
    <row r="149" spans="1:3" x14ac:dyDescent="0.25">
      <c r="A149" s="75"/>
      <c r="B149" s="74" t="s">
        <v>381</v>
      </c>
      <c r="C149" s="75"/>
    </row>
    <row r="150" spans="1:3" x14ac:dyDescent="0.25">
      <c r="A150" s="2" t="s">
        <v>296</v>
      </c>
      <c r="B150" s="1" t="s">
        <v>295</v>
      </c>
      <c r="C150" s="2" t="s">
        <v>297</v>
      </c>
    </row>
    <row r="151" spans="1:3" x14ac:dyDescent="0.25">
      <c r="A151" s="2" t="s">
        <v>299</v>
      </c>
      <c r="B151" s="1" t="s">
        <v>298</v>
      </c>
      <c r="C151" s="2" t="s">
        <v>300</v>
      </c>
    </row>
    <row r="152" spans="1:3" x14ac:dyDescent="0.25">
      <c r="A152" s="2" t="s">
        <v>302</v>
      </c>
      <c r="B152" s="1" t="s">
        <v>301</v>
      </c>
      <c r="C152" s="2" t="s">
        <v>300</v>
      </c>
    </row>
    <row r="153" spans="1:3" x14ac:dyDescent="0.25">
      <c r="A153" s="2" t="s">
        <v>304</v>
      </c>
      <c r="B153" s="1" t="s">
        <v>303</v>
      </c>
      <c r="C153" s="2" t="s">
        <v>300</v>
      </c>
    </row>
    <row r="154" spans="1:3" x14ac:dyDescent="0.25">
      <c r="A154" s="2" t="s">
        <v>306</v>
      </c>
      <c r="B154" s="1" t="s">
        <v>305</v>
      </c>
      <c r="C154" s="2" t="s">
        <v>300</v>
      </c>
    </row>
    <row r="155" spans="1:3" x14ac:dyDescent="0.25">
      <c r="A155" s="2" t="s">
        <v>308</v>
      </c>
      <c r="B155" s="1" t="s">
        <v>307</v>
      </c>
      <c r="C155" s="2" t="s">
        <v>309</v>
      </c>
    </row>
    <row r="156" spans="1:3" x14ac:dyDescent="0.25">
      <c r="A156" s="2" t="s">
        <v>311</v>
      </c>
      <c r="B156" s="1" t="s">
        <v>310</v>
      </c>
      <c r="C156" s="2" t="s">
        <v>300</v>
      </c>
    </row>
    <row r="157" spans="1:3" x14ac:dyDescent="0.25">
      <c r="A157" s="2" t="s">
        <v>313</v>
      </c>
      <c r="B157" s="1" t="s">
        <v>312</v>
      </c>
      <c r="C157" s="2" t="s">
        <v>314</v>
      </c>
    </row>
    <row r="158" spans="1:3" x14ac:dyDescent="0.25">
      <c r="A158" s="2" t="s">
        <v>316</v>
      </c>
      <c r="B158" s="1" t="s">
        <v>315</v>
      </c>
      <c r="C158" s="2" t="s">
        <v>317</v>
      </c>
    </row>
    <row r="159" spans="1:3" x14ac:dyDescent="0.25">
      <c r="A159" s="2" t="s">
        <v>319</v>
      </c>
      <c r="B159" s="1" t="s">
        <v>318</v>
      </c>
      <c r="C159" s="2" t="s">
        <v>300</v>
      </c>
    </row>
    <row r="160" spans="1:3" x14ac:dyDescent="0.25">
      <c r="A160" s="2" t="s">
        <v>321</v>
      </c>
      <c r="B160" s="1" t="s">
        <v>320</v>
      </c>
      <c r="C160" s="2" t="s">
        <v>322</v>
      </c>
    </row>
    <row r="161" spans="1:3" x14ac:dyDescent="0.25">
      <c r="A161" s="2" t="s">
        <v>324</v>
      </c>
      <c r="B161" s="1" t="s">
        <v>323</v>
      </c>
      <c r="C161" s="2" t="s">
        <v>322</v>
      </c>
    </row>
    <row r="162" spans="1:3" x14ac:dyDescent="0.25">
      <c r="A162" s="2" t="s">
        <v>326</v>
      </c>
      <c r="B162" s="1" t="s">
        <v>325</v>
      </c>
      <c r="C162" s="2" t="s">
        <v>327</v>
      </c>
    </row>
    <row r="163" spans="1:3" x14ac:dyDescent="0.25">
      <c r="A163" s="2" t="s">
        <v>329</v>
      </c>
      <c r="B163" s="1" t="s">
        <v>328</v>
      </c>
      <c r="C163" s="2" t="s">
        <v>322</v>
      </c>
    </row>
    <row r="164" spans="1:3" x14ac:dyDescent="0.25">
      <c r="A164" s="2"/>
      <c r="B164" s="1"/>
      <c r="C164" s="2"/>
    </row>
    <row r="165" spans="1:3" x14ac:dyDescent="0.25">
      <c r="A165" s="75"/>
      <c r="B165" s="74" t="s">
        <v>382</v>
      </c>
      <c r="C165" s="75"/>
    </row>
    <row r="166" spans="1:3" x14ac:dyDescent="0.25">
      <c r="A166" s="2" t="s">
        <v>331</v>
      </c>
      <c r="B166" s="1" t="s">
        <v>330</v>
      </c>
      <c r="C166" s="2" t="s">
        <v>332</v>
      </c>
    </row>
    <row r="167" spans="1:3" x14ac:dyDescent="0.25">
      <c r="A167" s="2" t="s">
        <v>334</v>
      </c>
      <c r="B167" s="1" t="s">
        <v>333</v>
      </c>
      <c r="C167" s="2" t="s">
        <v>335</v>
      </c>
    </row>
    <row r="168" spans="1:3" x14ac:dyDescent="0.25">
      <c r="A168" s="2" t="s">
        <v>337</v>
      </c>
      <c r="B168" s="1" t="s">
        <v>336</v>
      </c>
      <c r="C168" s="2" t="s">
        <v>338</v>
      </c>
    </row>
    <row r="169" spans="1:3" x14ac:dyDescent="0.25">
      <c r="A169" s="2" t="s">
        <v>340</v>
      </c>
      <c r="B169" s="1" t="s">
        <v>339</v>
      </c>
      <c r="C169" s="2" t="s">
        <v>341</v>
      </c>
    </row>
    <row r="170" spans="1:3" x14ac:dyDescent="0.25">
      <c r="A170" s="2" t="s">
        <v>343</v>
      </c>
      <c r="B170" s="1" t="s">
        <v>342</v>
      </c>
      <c r="C170" s="2" t="s">
        <v>344</v>
      </c>
    </row>
    <row r="171" spans="1:3" x14ac:dyDescent="0.25">
      <c r="A171" s="2" t="s">
        <v>346</v>
      </c>
      <c r="B171" s="1" t="s">
        <v>345</v>
      </c>
      <c r="C171" s="2" t="s">
        <v>347</v>
      </c>
    </row>
    <row r="172" spans="1:3" x14ac:dyDescent="0.25">
      <c r="A172" s="2" t="s">
        <v>349</v>
      </c>
      <c r="B172" s="1" t="s">
        <v>348</v>
      </c>
      <c r="C172" s="2" t="s">
        <v>347</v>
      </c>
    </row>
    <row r="173" spans="1:3" x14ac:dyDescent="0.25">
      <c r="A173" s="2" t="s">
        <v>351</v>
      </c>
      <c r="B173" s="1" t="s">
        <v>350</v>
      </c>
      <c r="C173" s="2" t="s">
        <v>352</v>
      </c>
    </row>
    <row r="174" spans="1:3" x14ac:dyDescent="0.25">
      <c r="A174" s="2" t="s">
        <v>354</v>
      </c>
      <c r="B174" s="1" t="s">
        <v>353</v>
      </c>
      <c r="C174" s="2" t="s">
        <v>332</v>
      </c>
    </row>
    <row r="175" spans="1:3" x14ac:dyDescent="0.25">
      <c r="A175" s="2" t="s">
        <v>356</v>
      </c>
      <c r="B175" s="1" t="s">
        <v>355</v>
      </c>
      <c r="C175" s="2" t="s">
        <v>357</v>
      </c>
    </row>
    <row r="176" spans="1:3" x14ac:dyDescent="0.25">
      <c r="A176" s="2" t="s">
        <v>359</v>
      </c>
      <c r="B176" s="1" t="s">
        <v>358</v>
      </c>
      <c r="C176" s="2" t="s">
        <v>332</v>
      </c>
    </row>
    <row r="177" spans="1:3" x14ac:dyDescent="0.25">
      <c r="A177" s="2" t="s">
        <v>361</v>
      </c>
      <c r="B177" s="1" t="s">
        <v>360</v>
      </c>
      <c r="C177" s="2" t="s">
        <v>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жовта</vt:lpstr>
      <vt:lpstr>зелена</vt:lpstr>
      <vt:lpstr>оранжева</vt:lpstr>
      <vt:lpstr>списки</vt:lpstr>
      <vt:lpstr>жовта!Область_печати</vt:lpstr>
      <vt:lpstr>зелена!Область_печати</vt:lpstr>
      <vt:lpstr>оранжева!Область_печати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2019-02-19T08:16:42Z</dcterms:modified>
</cp:coreProperties>
</file>